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255" activeTab="0"/>
  </bookViews>
  <sheets>
    <sheet name="Phu luc 5 năm" sheetId="1" r:id="rId1"/>
  </sheets>
  <definedNames/>
  <calcPr fullCalcOnLoad="1"/>
</workbook>
</file>

<file path=xl/sharedStrings.xml><?xml version="1.0" encoding="utf-8"?>
<sst xmlns="http://schemas.openxmlformats.org/spreadsheetml/2006/main" count="162" uniqueCount="87">
  <si>
    <t>Nội dung thực hiện</t>
  </si>
  <si>
    <t>1.1</t>
  </si>
  <si>
    <t>1.2</t>
  </si>
  <si>
    <t>1.3</t>
  </si>
  <si>
    <t>1.4</t>
  </si>
  <si>
    <t>2.1</t>
  </si>
  <si>
    <t>2.2</t>
  </si>
  <si>
    <t>2.3</t>
  </si>
  <si>
    <t>Stt</t>
  </si>
  <si>
    <t>2.4</t>
  </si>
  <si>
    <t>2.5</t>
  </si>
  <si>
    <t>2.6</t>
  </si>
  <si>
    <t>2.7</t>
  </si>
  <si>
    <t>Chương trình Đào tạo, tập huấn, bồi dưỡng kiến thức và kỹ năng khuyến nông cho đối tượng chuyển giao công nghệ.</t>
  </si>
  <si>
    <t>Tập huấn TOT về các tiến bộ kỹ thuật mới</t>
  </si>
  <si>
    <t>Tập huấn kỹ năng phương pháp khuyến nông</t>
  </si>
  <si>
    <t>Khảo sát học tập các mô hình tiên tiến và kỹ năng tổ chức sản xuất</t>
  </si>
  <si>
    <t>Các nội dung đào tạo, tập huấn và bồi dưỡng khác đáp ứng theo nhu cầu thực tế</t>
  </si>
  <si>
    <t>Chương trình Đào tạo, tập huấn, bồi dưỡng kiến thức và kỹ năng khuyến nông cho đối tượng nhận chuyển giao công nghệ.</t>
  </si>
  <si>
    <t>Tập huấn tại hiện trường (FFS) các kỹ thuật về trồng trọt, chăn nuôi, thủy sản</t>
  </si>
  <si>
    <t>Tập huấn về an toàn vệ sinh thực phẩm và truy xuất nguồn gốc nông sản</t>
  </si>
  <si>
    <t>Tập huấn sơ chế, chế biến và bảo quản nông sản</t>
  </si>
  <si>
    <t>Tập huấn vận hành máy móc và thiết bị ứng dụng cơ giới hóa phục vụ trong sản xuất nông nghiệp.</t>
  </si>
  <si>
    <t>Tập huấn theo nhu cầu các tổ nhóm nông dân</t>
  </si>
  <si>
    <t>Khảo sát học tập trong và ngoài tỉnh cho nông dân</t>
  </si>
  <si>
    <t xml:space="preserve">Đơn giá </t>
  </si>
  <si>
    <t>Tập huấn TOT kỹ thuật chăn nuôi dê thương phẩm an toàn sinh sinh  (30 viên chức/lớp x 4 ngày/lớp)</t>
  </si>
  <si>
    <t>Tập huấn TOT kỹ thuật chăm sóc cây cảnh, hoa kiểng   (30 viên chức/lớp x 5 ngày/lớp)</t>
  </si>
  <si>
    <t>Tập huấn TOT kỹ thuật sinh sản lươn (30 viên chức/lớp x 5 ngày/lớp)</t>
  </si>
  <si>
    <t>Tập huấn TOT về sơ chế, chế biến và bảo quản nông sản (30 viên chức/lớp x 5 ngày/lớp)</t>
  </si>
  <si>
    <t>Tập huấn TOT vận hành máy móc và thiết bị ứng dụng cơ giới hóa phục vụ trong sản xuất nông nghiệp. (30 viên chức/lớp x 5 ngày/lớp)</t>
  </si>
  <si>
    <t>Tập huấn TOT về an toàn vệ sinh thực phẩm và truy xuất nguồn gốc nông sản (30 viên chức/lớp x 5 ngày/lớp)</t>
  </si>
  <si>
    <t>Tập huấn cập nhật kỹ năng và phương pháp khuyến nông (30 viên chức/lớp) cho đối tượng chuyển giao. Số lượng 01 lớp (4 ngày).</t>
  </si>
  <si>
    <t xml:space="preserve">Khảo sát, học tập tại các tỉnh Tây Nguyên (10 viên chức/lớp x 5 ngày/lớp) </t>
  </si>
  <si>
    <t xml:space="preserve">Khảo sát, học tập tại các tỉnh Miền Trung (10người/lớp x 5 ngày/lớp) </t>
  </si>
  <si>
    <t xml:space="preserve">Khảo sát, học tập tại các tỉnh Đồng Bằng Sông Cửu Long (10người/lớp x 5 ngày/lớp) </t>
  </si>
  <si>
    <t xml:space="preserve">Khảo sát, học tập tại các tỉnh Tây Bắc (10người/lớp x 5 ngày/lớp) </t>
  </si>
  <si>
    <t>Tập huấn kỹ năng chụp ảnh, quay phim và viết tin bày (30 người/lớp x 5 ngày/lớp)</t>
  </si>
  <si>
    <t>Tập huấn kỹ thuật vận hành máy bay phun thuốc bảo vệ thực vật (10 viên chức/lớp x 8 ngày/lớp)</t>
  </si>
  <si>
    <t>lớp</t>
  </si>
  <si>
    <t>chuyến</t>
  </si>
  <si>
    <t>Tập huấn FFS "Hướng dẫn quy trình kỹ thuật một số cây con cho các nhóm nông dân theo nhu cầu" (10 ngày/lớp x 20 người/lớp)</t>
  </si>
  <si>
    <t>Tập huấn kỹ thuật nuôi trồng một số cây con theo nhu cầu các tổ nhóm nông dân (30 nông dân/lớp x 1 ngày/lớp).</t>
  </si>
  <si>
    <t xml:space="preserve">Khảo sát, học tập tại các tỉnh Tây Nguyên (10 người/lớp x 5 ngày/lớp) </t>
  </si>
  <si>
    <t>1.1.1</t>
  </si>
  <si>
    <t>1.1.2</t>
  </si>
  <si>
    <t>1.1.3</t>
  </si>
  <si>
    <t>1.1.4</t>
  </si>
  <si>
    <t>1.1.5</t>
  </si>
  <si>
    <t>1.1.6</t>
  </si>
  <si>
    <t>1.2.1</t>
  </si>
  <si>
    <t>1.2.2</t>
  </si>
  <si>
    <t>1.3.1</t>
  </si>
  <si>
    <t>1.3.2</t>
  </si>
  <si>
    <t>1.3.3</t>
  </si>
  <si>
    <t>1.3.4</t>
  </si>
  <si>
    <t>2.6.1</t>
  </si>
  <si>
    <t>2.6.2</t>
  </si>
  <si>
    <t>Năm 2021</t>
  </si>
  <si>
    <t>Tổng kinh phí</t>
  </si>
  <si>
    <t>Năm 2022</t>
  </si>
  <si>
    <t>Ghi chú</t>
  </si>
  <si>
    <t>Năm 2023</t>
  </si>
  <si>
    <t>Năm 2024</t>
  </si>
  <si>
    <t>Năm 2025</t>
  </si>
  <si>
    <t xml:space="preserve">Chia ra </t>
  </si>
  <si>
    <t>TỔNG KP TỈNH VÀ HUYỆN (A+B)</t>
  </si>
  <si>
    <t>1.2.3</t>
  </si>
  <si>
    <t>I</t>
  </si>
  <si>
    <t>II</t>
  </si>
  <si>
    <t>KHÁI TOÁN KINH PHÍ ĐÀO TẠO HUẤN LUYỆN GIAI ĐOẠN 2021-2025</t>
  </si>
  <si>
    <t>Tổng kinh phí: 17.250.000.000 đồng.</t>
  </si>
  <si>
    <t>Bằng chữ: Mười bảy tỷ hai trăm năm chục triệu đồng.</t>
  </si>
  <si>
    <t>Trong đó:</t>
  </si>
  <si>
    <t>Nội dung: Các hoạt động Đào tạo huấn luyện khuyến nông.</t>
  </si>
  <si>
    <t>A. NGUỒN NGÂN SÁCH TỈNH 5 NĂM</t>
  </si>
  <si>
    <t>Đvt</t>
  </si>
  <si>
    <t>Quy mô/Số lượng</t>
  </si>
  <si>
    <t xml:space="preserve"> B. NGUỒN NGÂN SÁCH CẤP HUYỆN 5 NĂM</t>
  </si>
  <si>
    <t>Cộng KP tỉnh = (I ) + (II)</t>
  </si>
  <si>
    <t>Cộng KP huyện = (I) + (II)</t>
  </si>
  <si>
    <t>C</t>
  </si>
  <si>
    <t>Ngân sách tỉnh: 10.000.000.000 đồng</t>
  </si>
  <si>
    <t>Ngân sách huyện: 7.250.000.000 đồng</t>
  </si>
  <si>
    <t>Đvt: triệu đồng</t>
  </si>
  <si>
    <t>PHỤ LỤC 1</t>
  </si>
  <si>
    <t>(Kèm theo Quyết định số:        /QĐ-UBND ngày      tháng     năm 2021 của Chủ tịch Ủy ban nhân dân tỉnh Hậu Giang)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</si>
</sst>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_);_(* \(#,##0\);_(* &quot;-&quot;??_);_(@_)"/>
    <numFmt numFmtId="181" formatCode="_(* #,##0.00_);_(* \(#,##0.00\);_(* &quot;-&quot;_);_(@_)"/>
    <numFmt numFmtId="182" formatCode="_(* #,##0.000_);_(* \(#,##0.000\);_(* &quot;-&quot;??_);_(@_)"/>
    <numFmt numFmtId="183" formatCode="_(* #,##0.0_);_(* \(#,##0.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00_);_(* \(#,##0.000\);_(* &quot;-&quot;_);_(@_)"/>
    <numFmt numFmtId="189" formatCode="_(* #,##0.00000_);_(* \(#,##0.00000\);_(* &quot;-&quot;_);_(@_)"/>
    <numFmt numFmtId="190" formatCode="_(* #,##0.0000_);_(* \(#,##0.0000\);_(* &quot;-&quot;????_);_(@_)"/>
    <numFmt numFmtId="191" formatCode="#,##0;[Red]#,##0"/>
    <numFmt numFmtId="192" formatCode="_-* #,##0\ _₫_-;\-* #,##0\ _₫_-;_-* &quot;-&quot;??\ _₫_-;_-@_-"/>
    <numFmt numFmtId="193" formatCode="_-* #,##0.0\ _₫_-;\-* #,##0.0\ _₫_-;_-* &quot;-&quot;??\ _₫_-;_-@_-"/>
    <numFmt numFmtId="194" formatCode="#,##0.0"/>
    <numFmt numFmtId="195" formatCode="#,##0.000"/>
    <numFmt numFmtId="196" formatCode="_-* #,##0.000\ _₫_-;\-* #,##0.000\ _₫_-;_-* &quot;-&quot;??\ _₫_-;_-@_-"/>
    <numFmt numFmtId="197" formatCode="_-* #,##0.0000\ _₫_-;\-* #,##0.0000\ _₫_-;_-* &quot;-&quot;??\ _₫_-;_-@_-"/>
    <numFmt numFmtId="198" formatCode="_-* #,##0.00000\ _₫_-;\-* #,##0.00000\ _₫_-;_-* &quot;-&quot;??\ _₫_-;_-@_-"/>
  </numFmts>
  <fonts count="47">
    <font>
      <sz val="10"/>
      <name val="Times New Roman"/>
      <family val="0"/>
    </font>
    <font>
      <sz val="12"/>
      <name val=".VnTime"/>
      <family val="2"/>
    </font>
    <font>
      <sz val="12"/>
      <name val=".VnArial Narrow"/>
      <family val="2"/>
    </font>
    <font>
      <sz val="11"/>
      <color indexed="56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62"/>
      <name val="Times New Roman"/>
      <family val="2"/>
    </font>
    <font>
      <b/>
      <sz val="11"/>
      <color indexed="56"/>
      <name val="Arial"/>
      <family val="2"/>
    </font>
    <font>
      <sz val="11"/>
      <color indexed="10"/>
      <name val="Arial"/>
      <family val="2"/>
    </font>
    <font>
      <sz val="10"/>
      <name val=".VnTime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u val="single"/>
      <sz val="10"/>
      <color indexed="25"/>
      <name val="Times New Roman"/>
      <family val="1"/>
    </font>
    <font>
      <u val="single"/>
      <sz val="10"/>
      <color indexed="30"/>
      <name val="Times New Roman"/>
      <family val="1"/>
    </font>
    <font>
      <b/>
      <sz val="20"/>
      <color indexed="10"/>
      <name val="Times New Roman"/>
      <family val="1"/>
    </font>
    <font>
      <u val="single"/>
      <sz val="10"/>
      <color theme="11"/>
      <name val="Times New Roman"/>
      <family val="1"/>
    </font>
    <font>
      <u val="single"/>
      <sz val="10"/>
      <color theme="10"/>
      <name val="Times New Roman"/>
      <family val="1"/>
    </font>
    <font>
      <b/>
      <sz val="20"/>
      <color rgb="FFFF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2" borderId="1" applyNumberFormat="0" applyAlignment="0" applyProtection="0"/>
    <xf numFmtId="0" fontId="8" fillId="1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7" fillId="4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4" fillId="18" borderId="0" xfId="0" applyFont="1" applyFill="1" applyAlignment="1">
      <alignment vertical="center"/>
    </xf>
    <xf numFmtId="0" fontId="24" fillId="18" borderId="0" xfId="0" applyFont="1" applyFill="1" applyBorder="1" applyAlignment="1">
      <alignment vertical="center"/>
    </xf>
    <xf numFmtId="0" fontId="23" fillId="18" borderId="0" xfId="0" applyFont="1" applyFill="1" applyBorder="1" applyAlignment="1">
      <alignment vertical="center"/>
    </xf>
    <xf numFmtId="0" fontId="28" fillId="18" borderId="0" xfId="0" applyFont="1" applyFill="1" applyBorder="1" applyAlignment="1">
      <alignment vertical="center"/>
    </xf>
    <xf numFmtId="0" fontId="24" fillId="18" borderId="0" xfId="0" applyFont="1" applyFill="1" applyBorder="1" applyAlignment="1">
      <alignment horizontal="center" vertical="center"/>
    </xf>
    <xf numFmtId="0" fontId="24" fillId="18" borderId="0" xfId="0" applyFont="1" applyFill="1" applyBorder="1" applyAlignment="1">
      <alignment vertical="center" wrapText="1"/>
    </xf>
    <xf numFmtId="0" fontId="23" fillId="18" borderId="0" xfId="0" applyFont="1" applyFill="1" applyBorder="1" applyAlignment="1">
      <alignment vertical="center"/>
    </xf>
    <xf numFmtId="177" fontId="23" fillId="18" borderId="0" xfId="43" applyFont="1" applyFill="1" applyBorder="1" applyAlignment="1">
      <alignment vertical="center"/>
    </xf>
    <xf numFmtId="0" fontId="24" fillId="18" borderId="0" xfId="0" applyFont="1" applyFill="1" applyAlignment="1">
      <alignment horizontal="center" vertical="center"/>
    </xf>
    <xf numFmtId="0" fontId="24" fillId="18" borderId="0" xfId="0" applyFont="1" applyFill="1" applyAlignment="1">
      <alignment vertical="center" wrapText="1"/>
    </xf>
    <xf numFmtId="0" fontId="23" fillId="18" borderId="0" xfId="0" applyFont="1" applyFill="1" applyAlignment="1">
      <alignment vertical="center"/>
    </xf>
    <xf numFmtId="177" fontId="23" fillId="18" borderId="0" xfId="43" applyFont="1" applyFill="1" applyAlignment="1">
      <alignment vertical="center"/>
    </xf>
    <xf numFmtId="0" fontId="29" fillId="0" borderId="0" xfId="0" applyFont="1" applyFill="1" applyAlignment="1">
      <alignment vertical="center"/>
    </xf>
    <xf numFmtId="192" fontId="23" fillId="18" borderId="0" xfId="42" applyNumberFormat="1" applyFont="1" applyFill="1" applyBorder="1" applyAlignment="1">
      <alignment horizontal="center" vertical="center"/>
    </xf>
    <xf numFmtId="192" fontId="29" fillId="18" borderId="0" xfId="42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right" vertical="center" wrapText="1"/>
    </xf>
    <xf numFmtId="0" fontId="27" fillId="0" borderId="10" xfId="0" applyFont="1" applyFill="1" applyBorder="1" applyAlignment="1">
      <alignment horizontal="center" vertical="center" wrapText="1"/>
    </xf>
    <xf numFmtId="192" fontId="27" fillId="0" borderId="10" xfId="42" applyNumberFormat="1" applyFont="1" applyFill="1" applyBorder="1" applyAlignment="1">
      <alignment horizontal="right" vertical="center" wrapText="1"/>
    </xf>
    <xf numFmtId="0" fontId="27" fillId="0" borderId="11" xfId="62" applyFont="1" applyFill="1" applyBorder="1" applyAlignment="1">
      <alignment horizontal="center" vertical="center" wrapText="1"/>
      <protection/>
    </xf>
    <xf numFmtId="192" fontId="31" fillId="0" borderId="10" xfId="42" applyNumberFormat="1" applyFont="1" applyFill="1" applyBorder="1" applyAlignment="1">
      <alignment horizontal="right" vertical="center" wrapText="1"/>
    </xf>
    <xf numFmtId="192" fontId="29" fillId="0" borderId="10" xfId="42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0" fillId="18" borderId="0" xfId="0" applyFont="1" applyFill="1" applyAlignment="1">
      <alignment vertical="center"/>
    </xf>
    <xf numFmtId="0" fontId="0" fillId="18" borderId="0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right" vertical="center" wrapText="1"/>
    </xf>
    <xf numFmtId="192" fontId="31" fillId="0" borderId="10" xfId="42" applyNumberFormat="1" applyFont="1" applyFill="1" applyBorder="1" applyAlignment="1">
      <alignment horizontal="center" vertical="center" wrapText="1"/>
    </xf>
    <xf numFmtId="0" fontId="26" fillId="0" borderId="0" xfId="62" applyFont="1" applyFill="1" applyAlignment="1">
      <alignment horizontal="center" vertical="center" wrapText="1"/>
      <protection/>
    </xf>
    <xf numFmtId="0" fontId="27" fillId="0" borderId="0" xfId="62" applyFont="1" applyFill="1" applyAlignment="1">
      <alignment horizontal="center" vertical="center" wrapText="1"/>
      <protection/>
    </xf>
    <xf numFmtId="0" fontId="31" fillId="0" borderId="10" xfId="0" applyFont="1" applyFill="1" applyBorder="1" applyAlignment="1">
      <alignment vertical="center"/>
    </xf>
    <xf numFmtId="192" fontId="33" fillId="0" borderId="10" xfId="42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 wrapText="1"/>
    </xf>
    <xf numFmtId="192" fontId="33" fillId="0" borderId="10" xfId="42" applyNumberFormat="1" applyFont="1" applyFill="1" applyBorder="1" applyAlignment="1">
      <alignment horizontal="center" vertical="center" wrapText="1"/>
    </xf>
    <xf numFmtId="192" fontId="33" fillId="0" borderId="10" xfId="42" applyNumberFormat="1" applyFont="1" applyFill="1" applyBorder="1" applyAlignment="1">
      <alignment horizontal="right" vertical="center" wrapText="1"/>
    </xf>
    <xf numFmtId="192" fontId="34" fillId="0" borderId="10" xfId="42" applyNumberFormat="1" applyFont="1" applyFill="1" applyBorder="1" applyAlignment="1">
      <alignment horizontal="right" vertical="center" wrapText="1"/>
    </xf>
    <xf numFmtId="192" fontId="34" fillId="0" borderId="10" xfId="42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/>
    </xf>
    <xf numFmtId="192" fontId="36" fillId="0" borderId="0" xfId="42" applyNumberFormat="1" applyFont="1" applyFill="1" applyAlignment="1">
      <alignment horizontal="center" vertical="center" wrapText="1"/>
    </xf>
    <xf numFmtId="192" fontId="35" fillId="0" borderId="0" xfId="42" applyNumberFormat="1" applyFont="1" applyFill="1" applyAlignment="1">
      <alignment horizontal="center" vertical="center"/>
    </xf>
    <xf numFmtId="192" fontId="37" fillId="0" borderId="0" xfId="42" applyNumberFormat="1" applyFont="1" applyFill="1" applyAlignment="1">
      <alignment horizontal="center" vertical="center"/>
    </xf>
    <xf numFmtId="192" fontId="36" fillId="0" borderId="0" xfId="42" applyNumberFormat="1" applyFont="1" applyFill="1" applyAlignment="1">
      <alignment horizontal="center" vertical="center"/>
    </xf>
    <xf numFmtId="192" fontId="0" fillId="0" borderId="0" xfId="42" applyNumberFormat="1" applyFont="1" applyFill="1" applyAlignment="1">
      <alignment horizontal="center" vertical="center"/>
    </xf>
    <xf numFmtId="192" fontId="32" fillId="0" borderId="0" xfId="42" applyNumberFormat="1" applyFont="1" applyFill="1" applyAlignment="1">
      <alignment horizontal="center" vertical="center"/>
    </xf>
    <xf numFmtId="192" fontId="37" fillId="0" borderId="0" xfId="42" applyNumberFormat="1" applyFont="1" applyFill="1" applyAlignment="1">
      <alignment horizontal="left" vertical="center"/>
    </xf>
    <xf numFmtId="0" fontId="27" fillId="18" borderId="10" xfId="0" applyFont="1" applyFill="1" applyBorder="1" applyAlignment="1">
      <alignment horizontal="center" vertical="center"/>
    </xf>
    <xf numFmtId="192" fontId="31" fillId="0" borderId="10" xfId="0" applyNumberFormat="1" applyFont="1" applyFill="1" applyBorder="1" applyAlignment="1">
      <alignment horizontal="right" vertical="center" wrapText="1"/>
    </xf>
    <xf numFmtId="192" fontId="27" fillId="0" borderId="10" xfId="0" applyNumberFormat="1" applyFont="1" applyFill="1" applyBorder="1" applyAlignment="1">
      <alignment horizontal="right" vertical="center" wrapText="1"/>
    </xf>
    <xf numFmtId="192" fontId="29" fillId="0" borderId="10" xfId="42" applyNumberFormat="1" applyFont="1" applyFill="1" applyBorder="1" applyAlignment="1">
      <alignment horizontal="center" vertical="center" wrapText="1"/>
    </xf>
    <xf numFmtId="192" fontId="29" fillId="0" borderId="10" xfId="42" applyNumberFormat="1" applyFont="1" applyFill="1" applyBorder="1" applyAlignment="1">
      <alignment horizontal="right" vertical="center" wrapText="1"/>
    </xf>
    <xf numFmtId="192" fontId="34" fillId="0" borderId="10" xfId="42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righ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right" vertical="center" wrapText="1"/>
    </xf>
    <xf numFmtId="3" fontId="31" fillId="0" borderId="10" xfId="0" applyNumberFormat="1" applyFont="1" applyFill="1" applyBorder="1" applyAlignment="1">
      <alignment horizontal="right" vertical="center" wrapText="1"/>
    </xf>
    <xf numFmtId="192" fontId="34" fillId="0" borderId="10" xfId="0" applyNumberFormat="1" applyFont="1" applyFill="1" applyBorder="1" applyAlignment="1">
      <alignment horizontal="right" vertical="center" wrapText="1"/>
    </xf>
    <xf numFmtId="192" fontId="40" fillId="0" borderId="10" xfId="42" applyNumberFormat="1" applyFont="1" applyFill="1" applyBorder="1" applyAlignment="1">
      <alignment horizontal="right" vertical="center" wrapText="1"/>
    </xf>
    <xf numFmtId="192" fontId="31" fillId="0" borderId="10" xfId="42" applyNumberFormat="1" applyFont="1" applyFill="1" applyBorder="1" applyAlignment="1">
      <alignment vertical="center" wrapText="1"/>
    </xf>
    <xf numFmtId="179" fontId="29" fillId="0" borderId="10" xfId="42" applyNumberFormat="1" applyFont="1" applyFill="1" applyBorder="1" applyAlignment="1">
      <alignment horizontal="right" vertical="center" wrapText="1"/>
    </xf>
    <xf numFmtId="179" fontId="34" fillId="0" borderId="10" xfId="42" applyNumberFormat="1" applyFont="1" applyFill="1" applyBorder="1" applyAlignment="1">
      <alignment horizontal="right" vertical="center" wrapText="1"/>
    </xf>
    <xf numFmtId="179" fontId="34" fillId="0" borderId="10" xfId="0" applyNumberFormat="1" applyFont="1" applyFill="1" applyBorder="1" applyAlignment="1">
      <alignment horizontal="right" vertical="center" wrapText="1"/>
    </xf>
    <xf numFmtId="179" fontId="29" fillId="0" borderId="10" xfId="0" applyNumberFormat="1" applyFont="1" applyFill="1" applyBorder="1" applyAlignment="1">
      <alignment horizontal="right" vertical="center" wrapText="1"/>
    </xf>
    <xf numFmtId="179" fontId="31" fillId="0" borderId="10" xfId="0" applyNumberFormat="1" applyFont="1" applyFill="1" applyBorder="1" applyAlignment="1">
      <alignment horizontal="right" vertical="center" wrapText="1"/>
    </xf>
    <xf numFmtId="192" fontId="31" fillId="0" borderId="12" xfId="42" applyNumberFormat="1" applyFont="1" applyFill="1" applyBorder="1" applyAlignment="1">
      <alignment horizontal="center" vertical="center" wrapText="1"/>
    </xf>
    <xf numFmtId="192" fontId="31" fillId="0" borderId="13" xfId="42" applyNumberFormat="1" applyFont="1" applyFill="1" applyBorder="1" applyAlignment="1">
      <alignment horizontal="center" vertical="center" wrapText="1"/>
    </xf>
    <xf numFmtId="0" fontId="24" fillId="18" borderId="10" xfId="0" applyFont="1" applyFill="1" applyBorder="1" applyAlignment="1">
      <alignment vertical="center"/>
    </xf>
    <xf numFmtId="192" fontId="39" fillId="0" borderId="0" xfId="42" applyNumberFormat="1" applyFont="1" applyFill="1" applyAlignment="1">
      <alignment vertical="center"/>
    </xf>
    <xf numFmtId="192" fontId="38" fillId="0" borderId="0" xfId="42" applyNumberFormat="1" applyFont="1" applyFill="1" applyAlignment="1">
      <alignment horizontal="left" vertical="center" wrapText="1"/>
    </xf>
    <xf numFmtId="0" fontId="30" fillId="0" borderId="0" xfId="62" applyFont="1" applyFill="1" applyAlignment="1">
      <alignment horizontal="center" vertical="center" wrapText="1"/>
      <protection/>
    </xf>
    <xf numFmtId="0" fontId="27" fillId="0" borderId="12" xfId="62" applyFont="1" applyFill="1" applyBorder="1" applyAlignment="1">
      <alignment horizontal="center" vertical="center" wrapText="1"/>
      <protection/>
    </xf>
    <xf numFmtId="0" fontId="27" fillId="0" borderId="14" xfId="62" applyFont="1" applyFill="1" applyBorder="1" applyAlignment="1">
      <alignment horizontal="center" vertical="center" wrapText="1"/>
      <protection/>
    </xf>
    <xf numFmtId="0" fontId="27" fillId="0" borderId="13" xfId="62" applyFont="1" applyFill="1" applyBorder="1" applyAlignment="1">
      <alignment horizontal="center" vertical="center" wrapText="1"/>
      <protection/>
    </xf>
    <xf numFmtId="0" fontId="27" fillId="0" borderId="11" xfId="62" applyFont="1" applyFill="1" applyBorder="1" applyAlignment="1">
      <alignment horizontal="center" vertical="center" wrapText="1"/>
      <protection/>
    </xf>
    <xf numFmtId="0" fontId="27" fillId="0" borderId="15" xfId="62" applyFont="1" applyFill="1" applyBorder="1" applyAlignment="1">
      <alignment horizontal="center" vertical="center" wrapText="1"/>
      <protection/>
    </xf>
    <xf numFmtId="192" fontId="31" fillId="0" borderId="12" xfId="42" applyNumberFormat="1" applyFont="1" applyFill="1" applyBorder="1" applyAlignment="1">
      <alignment horizontal="center" vertical="center" wrapText="1"/>
    </xf>
    <xf numFmtId="192" fontId="31" fillId="0" borderId="13" xfId="42" applyNumberFormat="1" applyFont="1" applyFill="1" applyBorder="1" applyAlignment="1">
      <alignment horizontal="center" vertical="center" wrapText="1"/>
    </xf>
    <xf numFmtId="0" fontId="23" fillId="0" borderId="16" xfId="62" applyFont="1" applyFill="1" applyBorder="1" applyAlignment="1">
      <alignment horizontal="center" vertical="center" wrapText="1"/>
      <protection/>
    </xf>
    <xf numFmtId="0" fontId="25" fillId="18" borderId="0" xfId="0" applyFont="1" applyFill="1" applyAlignment="1">
      <alignment horizontal="center" vertical="center"/>
    </xf>
    <xf numFmtId="0" fontId="31" fillId="0" borderId="10" xfId="62" applyFont="1" applyFill="1" applyBorder="1" applyAlignment="1">
      <alignment vertical="center" wrapText="1"/>
      <protection/>
    </xf>
    <xf numFmtId="192" fontId="36" fillId="0" borderId="0" xfId="42" applyNumberFormat="1" applyFont="1" applyFill="1" applyAlignment="1">
      <alignment horizontal="center" vertical="center" wrapText="1"/>
    </xf>
    <xf numFmtId="192" fontId="39" fillId="0" borderId="0" xfId="42" applyNumberFormat="1" applyFont="1" applyFill="1" applyAlignment="1">
      <alignment horizontal="left" vertical="center" wrapText="1"/>
    </xf>
    <xf numFmtId="192" fontId="36" fillId="0" borderId="0" xfId="42" applyNumberFormat="1" applyFont="1" applyFill="1" applyAlignment="1">
      <alignment horizontal="left" vertical="center" wrapText="1"/>
    </xf>
    <xf numFmtId="0" fontId="46" fillId="0" borderId="16" xfId="62" applyFont="1" applyFill="1" applyBorder="1" applyAlignment="1">
      <alignment horizontal="center" vertical="center" wrapText="1"/>
      <protection/>
    </xf>
    <xf numFmtId="0" fontId="27" fillId="0" borderId="17" xfId="62" applyFont="1" applyFill="1" applyBorder="1" applyAlignment="1">
      <alignment horizontal="center" vertical="center" wrapText="1"/>
      <protection/>
    </xf>
    <xf numFmtId="0" fontId="27" fillId="0" borderId="18" xfId="62" applyFont="1" applyFill="1" applyBorder="1" applyAlignment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/>
    </xf>
    <xf numFmtId="0" fontId="27" fillId="0" borderId="10" xfId="62" applyFont="1" applyFill="1" applyBorder="1" applyAlignment="1">
      <alignment vertical="center" wrapText="1"/>
      <protection/>
    </xf>
    <xf numFmtId="0" fontId="31" fillId="0" borderId="11" xfId="62" applyFont="1" applyFill="1" applyBorder="1" applyAlignment="1">
      <alignment horizontal="center" vertical="center" wrapText="1"/>
      <protection/>
    </xf>
    <xf numFmtId="0" fontId="31" fillId="0" borderId="15" xfId="62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3" xfId="58"/>
    <cellStyle name="Normal 3 2" xfId="59"/>
    <cellStyle name="Normal 5" xfId="60"/>
    <cellStyle name="Normal 7" xfId="61"/>
    <cellStyle name="Normal_NSan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40"/>
  <sheetViews>
    <sheetView tabSelected="1" zoomScalePageLayoutView="0" workbookViewId="0" topLeftCell="A1">
      <selection activeCell="L65" sqref="L65"/>
    </sheetView>
  </sheetViews>
  <sheetFormatPr defaultColWidth="65.66015625" defaultRowHeight="12.75"/>
  <cols>
    <col min="1" max="1" width="7" style="9" customWidth="1"/>
    <col min="2" max="2" width="44.33203125" style="10" customWidth="1"/>
    <col min="3" max="3" width="7.33203125" style="11" customWidth="1"/>
    <col min="4" max="4" width="9" style="12" customWidth="1"/>
    <col min="5" max="5" width="9.83203125" style="12" customWidth="1"/>
    <col min="6" max="6" width="11.5" style="12" customWidth="1"/>
    <col min="7" max="7" width="10" style="12" customWidth="1"/>
    <col min="8" max="8" width="10.83203125" style="12" customWidth="1"/>
    <col min="9" max="9" width="9.83203125" style="12" customWidth="1"/>
    <col min="10" max="10" width="10.5" style="12" customWidth="1"/>
    <col min="11" max="11" width="11.33203125" style="12" customWidth="1"/>
    <col min="12" max="12" width="11" style="12" customWidth="1"/>
    <col min="13" max="13" width="17.66015625" style="1" customWidth="1"/>
    <col min="14" max="14" width="20" style="1" customWidth="1"/>
    <col min="15" max="16384" width="65.66015625" style="1" customWidth="1"/>
  </cols>
  <sheetData>
    <row r="1" spans="1:12" ht="18.75">
      <c r="A1" s="84" t="s">
        <v>85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s="13" customFormat="1" ht="18.75">
      <c r="A2" s="75" t="s">
        <v>70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21" customHeight="1">
      <c r="A3" s="86" t="s">
        <v>86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s="2" customFormat="1" ht="18" customHeight="1">
      <c r="A4" s="44"/>
      <c r="B4" s="45"/>
      <c r="C4" s="46"/>
      <c r="D4" s="47"/>
      <c r="E4" s="47"/>
      <c r="F4" s="46"/>
      <c r="G4" s="48"/>
      <c r="H4" s="49"/>
      <c r="I4" s="49"/>
      <c r="J4" s="49"/>
      <c r="K4" s="49"/>
      <c r="L4" s="49"/>
    </row>
    <row r="5" spans="1:12" s="2" customFormat="1" ht="16.5">
      <c r="A5" s="74" t="s">
        <v>74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s="2" customFormat="1" ht="16.5">
      <c r="A6" s="87" t="s">
        <v>71</v>
      </c>
      <c r="B6" s="87"/>
      <c r="C6" s="87"/>
      <c r="D6" s="87"/>
      <c r="E6" s="87"/>
      <c r="F6" s="46"/>
      <c r="G6" s="48"/>
      <c r="H6" s="49"/>
      <c r="I6" s="49"/>
      <c r="J6" s="49"/>
      <c r="K6" s="49"/>
      <c r="L6" s="49"/>
    </row>
    <row r="7" spans="1:12" s="14" customFormat="1" ht="16.5">
      <c r="A7" s="88" t="s">
        <v>72</v>
      </c>
      <c r="B7" s="88"/>
      <c r="C7" s="88"/>
      <c r="D7" s="88"/>
      <c r="E7" s="88"/>
      <c r="F7" s="88"/>
      <c r="G7" s="48"/>
      <c r="H7" s="49"/>
      <c r="I7" s="49"/>
      <c r="J7" s="49"/>
      <c r="K7" s="49"/>
      <c r="L7" s="49"/>
    </row>
    <row r="8" spans="1:12" s="14" customFormat="1" ht="16.5">
      <c r="A8" s="87" t="s">
        <v>73</v>
      </c>
      <c r="B8" s="87"/>
      <c r="C8" s="87"/>
      <c r="D8" s="87"/>
      <c r="E8" s="87"/>
      <c r="F8" s="50"/>
      <c r="G8" s="48"/>
      <c r="H8" s="49"/>
      <c r="I8" s="49"/>
      <c r="J8" s="49"/>
      <c r="K8" s="49"/>
      <c r="L8" s="49"/>
    </row>
    <row r="9" spans="1:12" s="15" customFormat="1" ht="16.5">
      <c r="A9" s="87" t="s">
        <v>82</v>
      </c>
      <c r="B9" s="87"/>
      <c r="C9" s="87"/>
      <c r="D9" s="87"/>
      <c r="E9" s="87"/>
      <c r="F9" s="50"/>
      <c r="G9" s="48"/>
      <c r="H9" s="49"/>
      <c r="I9" s="49"/>
      <c r="J9" s="49"/>
      <c r="K9" s="49"/>
      <c r="L9" s="49"/>
    </row>
    <row r="10" spans="1:12" s="15" customFormat="1" ht="16.5">
      <c r="A10" s="73" t="s">
        <v>83</v>
      </c>
      <c r="B10" s="73"/>
      <c r="C10" s="73"/>
      <c r="D10" s="73"/>
      <c r="E10" s="73"/>
      <c r="F10" s="73"/>
      <c r="G10" s="48"/>
      <c r="H10" s="49"/>
      <c r="I10" s="49"/>
      <c r="J10" s="49"/>
      <c r="K10" s="49"/>
      <c r="L10" s="49"/>
    </row>
    <row r="11" spans="1:12" s="15" customFormat="1" ht="18.75" customHeight="1">
      <c r="A11" s="33"/>
      <c r="B11" s="89"/>
      <c r="C11" s="89"/>
      <c r="D11" s="89"/>
      <c r="E11" s="89"/>
      <c r="F11" s="89"/>
      <c r="G11" s="89"/>
      <c r="H11" s="89"/>
      <c r="I11" s="89"/>
      <c r="J11" s="34"/>
      <c r="K11" s="83" t="s">
        <v>84</v>
      </c>
      <c r="L11" s="83"/>
    </row>
    <row r="12" spans="1:12" s="15" customFormat="1" ht="20.25" customHeight="1">
      <c r="A12" s="79" t="s">
        <v>8</v>
      </c>
      <c r="B12" s="79" t="s">
        <v>0</v>
      </c>
      <c r="C12" s="79" t="s">
        <v>76</v>
      </c>
      <c r="D12" s="79" t="s">
        <v>77</v>
      </c>
      <c r="E12" s="79" t="s">
        <v>25</v>
      </c>
      <c r="F12" s="94" t="s">
        <v>59</v>
      </c>
      <c r="G12" s="76" t="s">
        <v>65</v>
      </c>
      <c r="H12" s="77"/>
      <c r="I12" s="77"/>
      <c r="J12" s="77"/>
      <c r="K12" s="78"/>
      <c r="L12" s="90" t="s">
        <v>61</v>
      </c>
    </row>
    <row r="13" spans="1:12" s="15" customFormat="1" ht="30.75" customHeight="1">
      <c r="A13" s="80"/>
      <c r="B13" s="80"/>
      <c r="C13" s="80"/>
      <c r="D13" s="80"/>
      <c r="E13" s="80"/>
      <c r="F13" s="95"/>
      <c r="G13" s="23" t="s">
        <v>58</v>
      </c>
      <c r="H13" s="23" t="s">
        <v>60</v>
      </c>
      <c r="I13" s="23" t="s">
        <v>62</v>
      </c>
      <c r="J13" s="23" t="s">
        <v>63</v>
      </c>
      <c r="K13" s="23" t="s">
        <v>64</v>
      </c>
      <c r="L13" s="91"/>
    </row>
    <row r="14" spans="1:12" s="15" customFormat="1" ht="15.75">
      <c r="A14" s="93" t="s">
        <v>75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2" s="15" customFormat="1" ht="63">
      <c r="A15" s="19" t="s">
        <v>68</v>
      </c>
      <c r="B15" s="16" t="s">
        <v>13</v>
      </c>
      <c r="C15" s="21"/>
      <c r="D15" s="20"/>
      <c r="E15" s="20"/>
      <c r="F15" s="52">
        <f aca="true" t="shared" si="0" ref="F15:K15">F16+F23+F26+F31</f>
        <v>5000</v>
      </c>
      <c r="G15" s="52">
        <f t="shared" si="0"/>
        <v>1000</v>
      </c>
      <c r="H15" s="52">
        <f t="shared" si="0"/>
        <v>1000</v>
      </c>
      <c r="I15" s="52">
        <f t="shared" si="0"/>
        <v>1000</v>
      </c>
      <c r="J15" s="52">
        <f t="shared" si="0"/>
        <v>1000</v>
      </c>
      <c r="K15" s="52">
        <f t="shared" si="0"/>
        <v>1000</v>
      </c>
      <c r="L15" s="53"/>
    </row>
    <row r="16" spans="1:12" s="15" customFormat="1" ht="31.5">
      <c r="A16" s="36" t="s">
        <v>1</v>
      </c>
      <c r="B16" s="37" t="s">
        <v>14</v>
      </c>
      <c r="C16" s="38"/>
      <c r="D16" s="39"/>
      <c r="E16" s="39"/>
      <c r="F16" s="40">
        <f aca="true" t="shared" si="1" ref="F16:K16">SUM(F17:F22)</f>
        <v>2040</v>
      </c>
      <c r="G16" s="40">
        <f t="shared" si="1"/>
        <v>408</v>
      </c>
      <c r="H16" s="40">
        <f t="shared" si="1"/>
        <v>408</v>
      </c>
      <c r="I16" s="40">
        <f t="shared" si="1"/>
        <v>408</v>
      </c>
      <c r="J16" s="40">
        <f t="shared" si="1"/>
        <v>408</v>
      </c>
      <c r="K16" s="40">
        <f t="shared" si="1"/>
        <v>408</v>
      </c>
      <c r="L16" s="22"/>
    </row>
    <row r="17" spans="1:12" s="15" customFormat="1" ht="45" customHeight="1">
      <c r="A17" s="25" t="s">
        <v>44</v>
      </c>
      <c r="B17" s="18" t="s">
        <v>26</v>
      </c>
      <c r="C17" s="54" t="s">
        <v>39</v>
      </c>
      <c r="D17" s="55">
        <v>10</v>
      </c>
      <c r="E17" s="65">
        <v>34</v>
      </c>
      <c r="F17" s="55">
        <f>D17*E17</f>
        <v>340</v>
      </c>
      <c r="G17" s="55">
        <f>$E$17*2</f>
        <v>68</v>
      </c>
      <c r="H17" s="55">
        <f>$E$17*2</f>
        <v>68</v>
      </c>
      <c r="I17" s="55">
        <f>$E$17*2</f>
        <v>68</v>
      </c>
      <c r="J17" s="55">
        <f>$E$17*2</f>
        <v>68</v>
      </c>
      <c r="K17" s="55">
        <f>$E$17*2</f>
        <v>68</v>
      </c>
      <c r="L17" s="55"/>
    </row>
    <row r="18" spans="1:12" s="15" customFormat="1" ht="47.25">
      <c r="A18" s="25" t="s">
        <v>45</v>
      </c>
      <c r="B18" s="18" t="s">
        <v>27</v>
      </c>
      <c r="C18" s="54" t="s">
        <v>39</v>
      </c>
      <c r="D18" s="55">
        <v>10</v>
      </c>
      <c r="E18" s="65">
        <v>34</v>
      </c>
      <c r="F18" s="55">
        <f aca="true" t="shared" si="2" ref="F18:F32">D18*E18</f>
        <v>340</v>
      </c>
      <c r="G18" s="55">
        <f>$E$18*2</f>
        <v>68</v>
      </c>
      <c r="H18" s="55">
        <f>$E$18*2</f>
        <v>68</v>
      </c>
      <c r="I18" s="55">
        <f>$E$18*2</f>
        <v>68</v>
      </c>
      <c r="J18" s="55">
        <f>$E$18*2</f>
        <v>68</v>
      </c>
      <c r="K18" s="55">
        <f>$E$18*2</f>
        <v>68</v>
      </c>
      <c r="L18" s="55"/>
    </row>
    <row r="19" spans="1:12" s="15" customFormat="1" ht="31.5">
      <c r="A19" s="25" t="s">
        <v>46</v>
      </c>
      <c r="B19" s="18" t="s">
        <v>28</v>
      </c>
      <c r="C19" s="54" t="s">
        <v>39</v>
      </c>
      <c r="D19" s="55">
        <v>10</v>
      </c>
      <c r="E19" s="65">
        <v>34</v>
      </c>
      <c r="F19" s="55">
        <f>D19*E19</f>
        <v>340</v>
      </c>
      <c r="G19" s="55">
        <f>$E$19*2</f>
        <v>68</v>
      </c>
      <c r="H19" s="55">
        <f>$E$19*2</f>
        <v>68</v>
      </c>
      <c r="I19" s="55">
        <f>$E$19*2</f>
        <v>68</v>
      </c>
      <c r="J19" s="55">
        <f>$E$19*2</f>
        <v>68</v>
      </c>
      <c r="K19" s="55">
        <f>$E$19*2</f>
        <v>68</v>
      </c>
      <c r="L19" s="55"/>
    </row>
    <row r="20" spans="1:12" s="15" customFormat="1" ht="47.25">
      <c r="A20" s="25" t="s">
        <v>47</v>
      </c>
      <c r="B20" s="18" t="s">
        <v>29</v>
      </c>
      <c r="C20" s="54" t="s">
        <v>39</v>
      </c>
      <c r="D20" s="55">
        <v>10</v>
      </c>
      <c r="E20" s="65">
        <v>34</v>
      </c>
      <c r="F20" s="55">
        <f t="shared" si="2"/>
        <v>340</v>
      </c>
      <c r="G20" s="55">
        <f>$E$20*2</f>
        <v>68</v>
      </c>
      <c r="H20" s="55">
        <f>$E$20*2</f>
        <v>68</v>
      </c>
      <c r="I20" s="55">
        <f>$E$20*2</f>
        <v>68</v>
      </c>
      <c r="J20" s="55">
        <f>$E$20*2</f>
        <v>68</v>
      </c>
      <c r="K20" s="55">
        <f>$E$20*2</f>
        <v>68</v>
      </c>
      <c r="L20" s="55"/>
    </row>
    <row r="21" spans="1:12" s="15" customFormat="1" ht="63">
      <c r="A21" s="25" t="s">
        <v>48</v>
      </c>
      <c r="B21" s="18" t="s">
        <v>30</v>
      </c>
      <c r="C21" s="54" t="s">
        <v>39</v>
      </c>
      <c r="D21" s="55">
        <v>10</v>
      </c>
      <c r="E21" s="65">
        <v>34</v>
      </c>
      <c r="F21" s="55">
        <f t="shared" si="2"/>
        <v>340</v>
      </c>
      <c r="G21" s="55">
        <f>$E$21*2</f>
        <v>68</v>
      </c>
      <c r="H21" s="55">
        <f>$E$21*2</f>
        <v>68</v>
      </c>
      <c r="I21" s="55">
        <f>$E$21*2</f>
        <v>68</v>
      </c>
      <c r="J21" s="55">
        <f>$E$21*2</f>
        <v>68</v>
      </c>
      <c r="K21" s="55">
        <f>$E$21*2</f>
        <v>68</v>
      </c>
      <c r="L21" s="55"/>
    </row>
    <row r="22" spans="1:12" s="15" customFormat="1" ht="47.25">
      <c r="A22" s="25" t="s">
        <v>49</v>
      </c>
      <c r="B22" s="18" t="s">
        <v>31</v>
      </c>
      <c r="C22" s="54" t="s">
        <v>39</v>
      </c>
      <c r="D22" s="55">
        <v>10</v>
      </c>
      <c r="E22" s="65">
        <v>34</v>
      </c>
      <c r="F22" s="55">
        <f>D22*E22</f>
        <v>340</v>
      </c>
      <c r="G22" s="55">
        <f>$E$22*2</f>
        <v>68</v>
      </c>
      <c r="H22" s="55">
        <f>$E$22*2</f>
        <v>68</v>
      </c>
      <c r="I22" s="55">
        <f>$E$22*2</f>
        <v>68</v>
      </c>
      <c r="J22" s="55">
        <f>$E$22*2</f>
        <v>68</v>
      </c>
      <c r="K22" s="55">
        <f>$E$22*2</f>
        <v>68</v>
      </c>
      <c r="L22" s="55"/>
    </row>
    <row r="23" spans="1:12" s="15" customFormat="1" ht="31.5">
      <c r="A23" s="41" t="s">
        <v>2</v>
      </c>
      <c r="B23" s="42" t="s">
        <v>15</v>
      </c>
      <c r="C23" s="56"/>
      <c r="D23" s="40"/>
      <c r="E23" s="66"/>
      <c r="F23" s="40">
        <f aca="true" t="shared" si="3" ref="F23:K23">SUM(F24:F25)</f>
        <v>680</v>
      </c>
      <c r="G23" s="40">
        <f t="shared" si="3"/>
        <v>136</v>
      </c>
      <c r="H23" s="40">
        <f t="shared" si="3"/>
        <v>136</v>
      </c>
      <c r="I23" s="40">
        <f t="shared" si="3"/>
        <v>136</v>
      </c>
      <c r="J23" s="40">
        <f t="shared" si="3"/>
        <v>136</v>
      </c>
      <c r="K23" s="40">
        <f t="shared" si="3"/>
        <v>136</v>
      </c>
      <c r="L23" s="24"/>
    </row>
    <row r="24" spans="1:12" s="15" customFormat="1" ht="63">
      <c r="A24" s="25" t="s">
        <v>50</v>
      </c>
      <c r="B24" s="18" t="s">
        <v>32</v>
      </c>
      <c r="C24" s="54" t="s">
        <v>39</v>
      </c>
      <c r="D24" s="55">
        <v>10</v>
      </c>
      <c r="E24" s="65">
        <v>34</v>
      </c>
      <c r="F24" s="55">
        <f t="shared" si="2"/>
        <v>340</v>
      </c>
      <c r="G24" s="55">
        <f>$E$24*2</f>
        <v>68</v>
      </c>
      <c r="H24" s="55">
        <f>$E$24*2</f>
        <v>68</v>
      </c>
      <c r="I24" s="55">
        <f>$E$24*2</f>
        <v>68</v>
      </c>
      <c r="J24" s="55">
        <f>$E$24*2</f>
        <v>68</v>
      </c>
      <c r="K24" s="55">
        <f>$E$24*2</f>
        <v>68</v>
      </c>
      <c r="L24" s="55"/>
    </row>
    <row r="25" spans="1:12" s="15" customFormat="1" ht="38.25" customHeight="1">
      <c r="A25" s="25" t="s">
        <v>51</v>
      </c>
      <c r="B25" s="18" t="s">
        <v>37</v>
      </c>
      <c r="C25" s="54" t="s">
        <v>39</v>
      </c>
      <c r="D25" s="55">
        <v>10</v>
      </c>
      <c r="E25" s="65">
        <v>34</v>
      </c>
      <c r="F25" s="55">
        <f t="shared" si="2"/>
        <v>340</v>
      </c>
      <c r="G25" s="55">
        <f>$E$25*2</f>
        <v>68</v>
      </c>
      <c r="H25" s="55">
        <f>$E$25*2</f>
        <v>68</v>
      </c>
      <c r="I25" s="55">
        <f>$E$25*2</f>
        <v>68</v>
      </c>
      <c r="J25" s="55">
        <f>$E$25*2</f>
        <v>68</v>
      </c>
      <c r="K25" s="55">
        <f>$E$25*2</f>
        <v>68</v>
      </c>
      <c r="L25" s="55"/>
    </row>
    <row r="26" spans="1:12" s="15" customFormat="1" ht="31.5">
      <c r="A26" s="43" t="s">
        <v>3</v>
      </c>
      <c r="B26" s="42" t="s">
        <v>16</v>
      </c>
      <c r="C26" s="57"/>
      <c r="D26" s="58"/>
      <c r="E26" s="67"/>
      <c r="F26" s="40">
        <f aca="true" t="shared" si="4" ref="F26:K26">SUM(F27:F30)</f>
        <v>1880</v>
      </c>
      <c r="G26" s="40">
        <f t="shared" si="4"/>
        <v>376</v>
      </c>
      <c r="H26" s="40">
        <f t="shared" si="4"/>
        <v>376</v>
      </c>
      <c r="I26" s="40">
        <f t="shared" si="4"/>
        <v>376</v>
      </c>
      <c r="J26" s="40">
        <f t="shared" si="4"/>
        <v>376</v>
      </c>
      <c r="K26" s="40">
        <f t="shared" si="4"/>
        <v>376</v>
      </c>
      <c r="L26" s="40"/>
    </row>
    <row r="27" spans="1:12" s="15" customFormat="1" ht="31.5">
      <c r="A27" s="26" t="s">
        <v>52</v>
      </c>
      <c r="B27" s="18" t="s">
        <v>33</v>
      </c>
      <c r="C27" s="59" t="s">
        <v>40</v>
      </c>
      <c r="D27" s="60">
        <v>10</v>
      </c>
      <c r="E27" s="65">
        <v>62.5</v>
      </c>
      <c r="F27" s="55">
        <f>D27*E27</f>
        <v>625</v>
      </c>
      <c r="G27" s="55">
        <f>$E$27*2</f>
        <v>125</v>
      </c>
      <c r="H27" s="55">
        <f>$E$27*2</f>
        <v>125</v>
      </c>
      <c r="I27" s="55">
        <f>$E$27*2</f>
        <v>125</v>
      </c>
      <c r="J27" s="55">
        <f>$E$27*2</f>
        <v>125</v>
      </c>
      <c r="K27" s="55">
        <f>$E$27*2</f>
        <v>125</v>
      </c>
      <c r="L27" s="55"/>
    </row>
    <row r="28" spans="1:12" s="15" customFormat="1" ht="31.5">
      <c r="A28" s="26" t="s">
        <v>53</v>
      </c>
      <c r="B28" s="18" t="s">
        <v>34</v>
      </c>
      <c r="C28" s="59" t="s">
        <v>40</v>
      </c>
      <c r="D28" s="60">
        <v>10</v>
      </c>
      <c r="E28" s="65">
        <v>62.75</v>
      </c>
      <c r="F28" s="55">
        <f t="shared" si="2"/>
        <v>627.5</v>
      </c>
      <c r="G28" s="55">
        <f>$E$28*2</f>
        <v>125.5</v>
      </c>
      <c r="H28" s="55">
        <f>$E$28*2</f>
        <v>125.5</v>
      </c>
      <c r="I28" s="55">
        <f>$E$28*2</f>
        <v>125.5</v>
      </c>
      <c r="J28" s="55">
        <f>$E$28*2</f>
        <v>125.5</v>
      </c>
      <c r="K28" s="55">
        <f>$E$28*2</f>
        <v>125.5</v>
      </c>
      <c r="L28" s="55"/>
    </row>
    <row r="29" spans="1:12" s="15" customFormat="1" ht="47.25">
      <c r="A29" s="26" t="s">
        <v>54</v>
      </c>
      <c r="B29" s="18" t="s">
        <v>35</v>
      </c>
      <c r="C29" s="59" t="s">
        <v>40</v>
      </c>
      <c r="D29" s="60">
        <v>5</v>
      </c>
      <c r="E29" s="65">
        <v>62.75</v>
      </c>
      <c r="F29" s="55">
        <f t="shared" si="2"/>
        <v>313.75</v>
      </c>
      <c r="G29" s="55">
        <f>$E$29*1</f>
        <v>62.75</v>
      </c>
      <c r="H29" s="55">
        <f>$E$29*1</f>
        <v>62.75</v>
      </c>
      <c r="I29" s="55">
        <f>$E$29*1</f>
        <v>62.75</v>
      </c>
      <c r="J29" s="55">
        <f>$E$29*1</f>
        <v>62.75</v>
      </c>
      <c r="K29" s="55">
        <f>$E$29*1</f>
        <v>62.75</v>
      </c>
      <c r="L29" s="55"/>
    </row>
    <row r="30" spans="1:12" s="15" customFormat="1" ht="31.5">
      <c r="A30" s="26" t="s">
        <v>55</v>
      </c>
      <c r="B30" s="18" t="s">
        <v>36</v>
      </c>
      <c r="C30" s="59" t="s">
        <v>40</v>
      </c>
      <c r="D30" s="60">
        <v>5</v>
      </c>
      <c r="E30" s="65">
        <v>62.75</v>
      </c>
      <c r="F30" s="55">
        <f t="shared" si="2"/>
        <v>313.75</v>
      </c>
      <c r="G30" s="55">
        <f>$E$30*1</f>
        <v>62.75</v>
      </c>
      <c r="H30" s="55">
        <f>$E$30*1</f>
        <v>62.75</v>
      </c>
      <c r="I30" s="55">
        <f>$E$30*1</f>
        <v>62.75</v>
      </c>
      <c r="J30" s="55">
        <f>$E$30*1</f>
        <v>62.75</v>
      </c>
      <c r="K30" s="55">
        <f>$E$30*1</f>
        <v>62.75</v>
      </c>
      <c r="L30" s="55"/>
    </row>
    <row r="31" spans="1:12" s="15" customFormat="1" ht="47.25">
      <c r="A31" s="43" t="s">
        <v>4</v>
      </c>
      <c r="B31" s="42" t="s">
        <v>17</v>
      </c>
      <c r="C31" s="57"/>
      <c r="D31" s="58"/>
      <c r="E31" s="67"/>
      <c r="F31" s="40">
        <f aca="true" t="shared" si="5" ref="F31:K31">F32</f>
        <v>400</v>
      </c>
      <c r="G31" s="40">
        <f>G32</f>
        <v>80</v>
      </c>
      <c r="H31" s="40">
        <f t="shared" si="5"/>
        <v>80</v>
      </c>
      <c r="I31" s="40">
        <f t="shared" si="5"/>
        <v>80</v>
      </c>
      <c r="J31" s="40">
        <f t="shared" si="5"/>
        <v>80</v>
      </c>
      <c r="K31" s="40">
        <f t="shared" si="5"/>
        <v>80</v>
      </c>
      <c r="L31" s="24"/>
    </row>
    <row r="32" spans="1:12" s="15" customFormat="1" ht="47.25">
      <c r="A32" s="26"/>
      <c r="B32" s="18" t="s">
        <v>38</v>
      </c>
      <c r="C32" s="59" t="s">
        <v>39</v>
      </c>
      <c r="D32" s="60">
        <v>10</v>
      </c>
      <c r="E32" s="68">
        <v>40</v>
      </c>
      <c r="F32" s="55">
        <f t="shared" si="2"/>
        <v>400</v>
      </c>
      <c r="G32" s="55">
        <f>$E$32*2</f>
        <v>80</v>
      </c>
      <c r="H32" s="55">
        <f>$E$32*2</f>
        <v>80</v>
      </c>
      <c r="I32" s="55">
        <f>$E$32*2</f>
        <v>80</v>
      </c>
      <c r="J32" s="55">
        <f>$E$32*2</f>
        <v>80</v>
      </c>
      <c r="K32" s="55">
        <f>$E$32*2</f>
        <v>80</v>
      </c>
      <c r="L32" s="55"/>
    </row>
    <row r="33" spans="1:12" s="15" customFormat="1" ht="63">
      <c r="A33" s="27" t="s">
        <v>69</v>
      </c>
      <c r="B33" s="17" t="s">
        <v>18</v>
      </c>
      <c r="C33" s="32"/>
      <c r="D33" s="31"/>
      <c r="E33" s="69"/>
      <c r="F33" s="61">
        <f aca="true" t="shared" si="6" ref="F33:K33">F34+F36+F37+F38+F39+F41+F44</f>
        <v>5000</v>
      </c>
      <c r="G33" s="61">
        <f t="shared" si="6"/>
        <v>999.9999999999998</v>
      </c>
      <c r="H33" s="61">
        <f t="shared" si="6"/>
        <v>999.9999999999998</v>
      </c>
      <c r="I33" s="61">
        <f t="shared" si="6"/>
        <v>999.9999999999998</v>
      </c>
      <c r="J33" s="61">
        <f t="shared" si="6"/>
        <v>999.9999999999998</v>
      </c>
      <c r="K33" s="61">
        <f t="shared" si="6"/>
        <v>999.9999999999998</v>
      </c>
      <c r="L33" s="61"/>
    </row>
    <row r="34" spans="1:12" s="15" customFormat="1" ht="47.25">
      <c r="A34" s="43" t="s">
        <v>5</v>
      </c>
      <c r="B34" s="42" t="s">
        <v>19</v>
      </c>
      <c r="C34" s="57"/>
      <c r="D34" s="58"/>
      <c r="E34" s="67"/>
      <c r="F34" s="62">
        <f aca="true" t="shared" si="7" ref="F34:K34">F35</f>
        <v>1344</v>
      </c>
      <c r="G34" s="62">
        <f t="shared" si="7"/>
        <v>268.79999999999995</v>
      </c>
      <c r="H34" s="62">
        <f t="shared" si="7"/>
        <v>268.79999999999995</v>
      </c>
      <c r="I34" s="62">
        <f t="shared" si="7"/>
        <v>268.79999999999995</v>
      </c>
      <c r="J34" s="62">
        <f t="shared" si="7"/>
        <v>268.79999999999995</v>
      </c>
      <c r="K34" s="62">
        <f t="shared" si="7"/>
        <v>268.79999999999995</v>
      </c>
      <c r="L34" s="40"/>
    </row>
    <row r="35" spans="1:12" s="15" customFormat="1" ht="63">
      <c r="A35" s="26"/>
      <c r="B35" s="18" t="s">
        <v>41</v>
      </c>
      <c r="C35" s="59" t="s">
        <v>39</v>
      </c>
      <c r="D35" s="60">
        <v>60</v>
      </c>
      <c r="E35" s="68">
        <v>22.4</v>
      </c>
      <c r="F35" s="55">
        <f>D35*E35</f>
        <v>1344</v>
      </c>
      <c r="G35" s="55">
        <f>$E$35*12</f>
        <v>268.79999999999995</v>
      </c>
      <c r="H35" s="55">
        <f>$E$35*12</f>
        <v>268.79999999999995</v>
      </c>
      <c r="I35" s="55">
        <f>$E$35*12</f>
        <v>268.79999999999995</v>
      </c>
      <c r="J35" s="55">
        <f>$E$35*12</f>
        <v>268.79999999999995</v>
      </c>
      <c r="K35" s="55">
        <f>$E$35*12</f>
        <v>268.79999999999995</v>
      </c>
      <c r="L35" s="55"/>
    </row>
    <row r="36" spans="1:12" s="15" customFormat="1" ht="47.25">
      <c r="A36" s="43" t="s">
        <v>6</v>
      </c>
      <c r="B36" s="42" t="s">
        <v>20</v>
      </c>
      <c r="C36" s="57" t="s">
        <v>39</v>
      </c>
      <c r="D36" s="58">
        <v>80</v>
      </c>
      <c r="E36" s="67">
        <v>6.05</v>
      </c>
      <c r="F36" s="40">
        <f>D36*E36</f>
        <v>484</v>
      </c>
      <c r="G36" s="40">
        <f>$E$36*16</f>
        <v>96.8</v>
      </c>
      <c r="H36" s="40">
        <f>$E$36*16</f>
        <v>96.8</v>
      </c>
      <c r="I36" s="40">
        <f>$E$36*16</f>
        <v>96.8</v>
      </c>
      <c r="J36" s="40">
        <f>$E$36*16</f>
        <v>96.8</v>
      </c>
      <c r="K36" s="40">
        <f>$E$36*16</f>
        <v>96.8</v>
      </c>
      <c r="L36" s="55"/>
    </row>
    <row r="37" spans="1:12" s="15" customFormat="1" ht="31.5">
      <c r="A37" s="43" t="s">
        <v>7</v>
      </c>
      <c r="B37" s="42" t="s">
        <v>21</v>
      </c>
      <c r="C37" s="57" t="s">
        <v>39</v>
      </c>
      <c r="D37" s="58">
        <v>80</v>
      </c>
      <c r="E37" s="67">
        <v>6.05</v>
      </c>
      <c r="F37" s="40">
        <f aca="true" t="shared" si="8" ref="F37:F43">D37*E37</f>
        <v>484</v>
      </c>
      <c r="G37" s="40">
        <f>$E$37*16</f>
        <v>96.8</v>
      </c>
      <c r="H37" s="40">
        <f>$E$37*16</f>
        <v>96.8</v>
      </c>
      <c r="I37" s="40">
        <f>$E$37*16</f>
        <v>96.8</v>
      </c>
      <c r="J37" s="40">
        <f>$E$37*16</f>
        <v>96.8</v>
      </c>
      <c r="K37" s="40">
        <f>$E$37*16</f>
        <v>96.8</v>
      </c>
      <c r="L37" s="55"/>
    </row>
    <row r="38" spans="1:12" s="28" customFormat="1" ht="47.25">
      <c r="A38" s="43" t="s">
        <v>9</v>
      </c>
      <c r="B38" s="42" t="s">
        <v>22</v>
      </c>
      <c r="C38" s="57" t="s">
        <v>39</v>
      </c>
      <c r="D38" s="58">
        <v>80</v>
      </c>
      <c r="E38" s="67">
        <v>6.05</v>
      </c>
      <c r="F38" s="40">
        <f>D38*E38</f>
        <v>484</v>
      </c>
      <c r="G38" s="40">
        <f>$E$38*16</f>
        <v>96.8</v>
      </c>
      <c r="H38" s="40">
        <f>$E$38*16</f>
        <v>96.8</v>
      </c>
      <c r="I38" s="40">
        <f>$E$38*16</f>
        <v>96.8</v>
      </c>
      <c r="J38" s="40">
        <f>$E$38*16</f>
        <v>96.8</v>
      </c>
      <c r="K38" s="40">
        <f>$E$38*16</f>
        <v>96.8</v>
      </c>
      <c r="L38" s="55"/>
    </row>
    <row r="39" spans="1:12" s="29" customFormat="1" ht="31.5">
      <c r="A39" s="43" t="s">
        <v>10</v>
      </c>
      <c r="B39" s="42" t="s">
        <v>23</v>
      </c>
      <c r="C39" s="57"/>
      <c r="D39" s="58"/>
      <c r="E39" s="67"/>
      <c r="F39" s="40">
        <f>F40</f>
        <v>484</v>
      </c>
      <c r="G39" s="40">
        <f>$G$40</f>
        <v>96.8</v>
      </c>
      <c r="H39" s="40">
        <f>$G$40</f>
        <v>96.8</v>
      </c>
      <c r="I39" s="40">
        <f>$G$40</f>
        <v>96.8</v>
      </c>
      <c r="J39" s="40">
        <f>$G$40</f>
        <v>96.8</v>
      </c>
      <c r="K39" s="40">
        <f>$G$40</f>
        <v>96.8</v>
      </c>
      <c r="L39" s="24"/>
    </row>
    <row r="40" spans="1:12" s="29" customFormat="1" ht="47.25">
      <c r="A40" s="26"/>
      <c r="B40" s="18" t="s">
        <v>42</v>
      </c>
      <c r="C40" s="59" t="s">
        <v>39</v>
      </c>
      <c r="D40" s="60">
        <v>80</v>
      </c>
      <c r="E40" s="68">
        <v>6.05</v>
      </c>
      <c r="F40" s="55">
        <f t="shared" si="8"/>
        <v>484</v>
      </c>
      <c r="G40" s="55">
        <f>$E$40*16</f>
        <v>96.8</v>
      </c>
      <c r="H40" s="55">
        <f>$E$40*16</f>
        <v>96.8</v>
      </c>
      <c r="I40" s="55">
        <f>$E$40*16</f>
        <v>96.8</v>
      </c>
      <c r="J40" s="55">
        <f>$E$40*16</f>
        <v>96.8</v>
      </c>
      <c r="K40" s="55">
        <f>$E$40*16</f>
        <v>96.8</v>
      </c>
      <c r="L40" s="55"/>
    </row>
    <row r="41" spans="1:12" s="15" customFormat="1" ht="31.5">
      <c r="A41" s="43" t="s">
        <v>11</v>
      </c>
      <c r="B41" s="42" t="s">
        <v>24</v>
      </c>
      <c r="C41" s="57"/>
      <c r="D41" s="58"/>
      <c r="E41" s="67"/>
      <c r="F41" s="40">
        <f aca="true" t="shared" si="9" ref="F41:K41">SUM(F42:F43)</f>
        <v>1236</v>
      </c>
      <c r="G41" s="40">
        <f>SUM(G42:G43)</f>
        <v>247.2</v>
      </c>
      <c r="H41" s="40">
        <f t="shared" si="9"/>
        <v>247.2</v>
      </c>
      <c r="I41" s="40">
        <f t="shared" si="9"/>
        <v>247.2</v>
      </c>
      <c r="J41" s="40">
        <f t="shared" si="9"/>
        <v>247.2</v>
      </c>
      <c r="K41" s="40">
        <f t="shared" si="9"/>
        <v>247.2</v>
      </c>
      <c r="L41" s="40"/>
    </row>
    <row r="42" spans="1:12" s="15" customFormat="1" ht="31.5">
      <c r="A42" s="26" t="s">
        <v>56</v>
      </c>
      <c r="B42" s="18" t="s">
        <v>43</v>
      </c>
      <c r="C42" s="59" t="s">
        <v>40</v>
      </c>
      <c r="D42" s="60">
        <v>10</v>
      </c>
      <c r="E42" s="68">
        <v>68.3</v>
      </c>
      <c r="F42" s="55">
        <f t="shared" si="8"/>
        <v>683</v>
      </c>
      <c r="G42" s="55">
        <f>$E$42*2</f>
        <v>136.6</v>
      </c>
      <c r="H42" s="55">
        <f>$E$42*2</f>
        <v>136.6</v>
      </c>
      <c r="I42" s="55">
        <f>$E$42*2</f>
        <v>136.6</v>
      </c>
      <c r="J42" s="55">
        <f>$E$42*2</f>
        <v>136.6</v>
      </c>
      <c r="K42" s="55">
        <f>$E$42*2</f>
        <v>136.6</v>
      </c>
      <c r="L42" s="55"/>
    </row>
    <row r="43" spans="1:12" s="15" customFormat="1" ht="47.25">
      <c r="A43" s="26" t="s">
        <v>57</v>
      </c>
      <c r="B43" s="18" t="s">
        <v>35</v>
      </c>
      <c r="C43" s="59" t="s">
        <v>40</v>
      </c>
      <c r="D43" s="60">
        <v>10</v>
      </c>
      <c r="E43" s="68">
        <v>55.3</v>
      </c>
      <c r="F43" s="55">
        <f t="shared" si="8"/>
        <v>553</v>
      </c>
      <c r="G43" s="55">
        <f>$E$43*2</f>
        <v>110.6</v>
      </c>
      <c r="H43" s="55">
        <f>$E$43*2</f>
        <v>110.6</v>
      </c>
      <c r="I43" s="55">
        <f>$E$43*2</f>
        <v>110.6</v>
      </c>
      <c r="J43" s="55">
        <f>$E$43*2</f>
        <v>110.6</v>
      </c>
      <c r="K43" s="55">
        <f>$E$43*2</f>
        <v>110.6</v>
      </c>
      <c r="L43" s="55"/>
    </row>
    <row r="44" spans="1:12" s="15" customFormat="1" ht="47.25">
      <c r="A44" s="43" t="s">
        <v>12</v>
      </c>
      <c r="B44" s="42" t="s">
        <v>17</v>
      </c>
      <c r="C44" s="57" t="s">
        <v>39</v>
      </c>
      <c r="D44" s="58">
        <v>80</v>
      </c>
      <c r="E44" s="67">
        <v>6.05</v>
      </c>
      <c r="F44" s="40">
        <f>D44*E44</f>
        <v>484</v>
      </c>
      <c r="G44" s="40">
        <f>$E$44*16</f>
        <v>96.8</v>
      </c>
      <c r="H44" s="40">
        <f>$E$44*16</f>
        <v>96.8</v>
      </c>
      <c r="I44" s="40">
        <f>$E$44*16</f>
        <v>96.8</v>
      </c>
      <c r="J44" s="40">
        <f>$E$44*16</f>
        <v>96.8</v>
      </c>
      <c r="K44" s="40">
        <f>$E$44*16</f>
        <v>96.8</v>
      </c>
      <c r="L44" s="55"/>
    </row>
    <row r="45" spans="1:12" s="15" customFormat="1" ht="15.75">
      <c r="A45" s="81" t="s">
        <v>79</v>
      </c>
      <c r="B45" s="82"/>
      <c r="C45" s="32"/>
      <c r="D45" s="24"/>
      <c r="E45" s="24"/>
      <c r="F45" s="24">
        <f aca="true" t="shared" si="10" ref="F45:K45">F15+F33</f>
        <v>10000</v>
      </c>
      <c r="G45" s="24">
        <f t="shared" si="10"/>
        <v>1999.9999999999998</v>
      </c>
      <c r="H45" s="24">
        <f t="shared" si="10"/>
        <v>1999.9999999999998</v>
      </c>
      <c r="I45" s="24">
        <f t="shared" si="10"/>
        <v>1999.9999999999998</v>
      </c>
      <c r="J45" s="24">
        <f t="shared" si="10"/>
        <v>1999.9999999999998</v>
      </c>
      <c r="K45" s="24">
        <f t="shared" si="10"/>
        <v>1999.9999999999998</v>
      </c>
      <c r="L45" s="24"/>
    </row>
    <row r="46" spans="1:12" s="15" customFormat="1" ht="15.75">
      <c r="A46" s="70"/>
      <c r="B46" s="71"/>
      <c r="C46" s="32"/>
      <c r="D46" s="24"/>
      <c r="E46" s="24"/>
      <c r="F46" s="24"/>
      <c r="G46" s="24"/>
      <c r="H46" s="24"/>
      <c r="I46" s="24"/>
      <c r="J46" s="24"/>
      <c r="K46" s="24"/>
      <c r="L46" s="24"/>
    </row>
    <row r="47" spans="1:12" s="15" customFormat="1" ht="15.75">
      <c r="A47" s="85" t="s">
        <v>78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</row>
    <row r="48" spans="1:12" s="15" customFormat="1" ht="63">
      <c r="A48" s="27" t="s">
        <v>68</v>
      </c>
      <c r="B48" s="17" t="s">
        <v>13</v>
      </c>
      <c r="C48" s="30"/>
      <c r="D48" s="31"/>
      <c r="E48" s="31"/>
      <c r="F48" s="52">
        <f aca="true" t="shared" si="11" ref="F48:K48">F49+F52+F56</f>
        <v>4000</v>
      </c>
      <c r="G48" s="52">
        <f t="shared" si="11"/>
        <v>800</v>
      </c>
      <c r="H48" s="52">
        <f t="shared" si="11"/>
        <v>800</v>
      </c>
      <c r="I48" s="52">
        <f t="shared" si="11"/>
        <v>800</v>
      </c>
      <c r="J48" s="52">
        <f t="shared" si="11"/>
        <v>800</v>
      </c>
      <c r="K48" s="52">
        <f t="shared" si="11"/>
        <v>800</v>
      </c>
      <c r="L48" s="52">
        <f>SUM(L49:L57)</f>
        <v>0</v>
      </c>
    </row>
    <row r="49" spans="1:12" s="15" customFormat="1" ht="31.5">
      <c r="A49" s="41" t="s">
        <v>1</v>
      </c>
      <c r="B49" s="42" t="s">
        <v>15</v>
      </c>
      <c r="C49" s="56"/>
      <c r="D49" s="40"/>
      <c r="E49" s="40"/>
      <c r="F49" s="40">
        <f aca="true" t="shared" si="12" ref="F49:K49">SUM(F50:F51)</f>
        <v>900</v>
      </c>
      <c r="G49" s="40">
        <f t="shared" si="12"/>
        <v>180</v>
      </c>
      <c r="H49" s="40">
        <f t="shared" si="12"/>
        <v>180</v>
      </c>
      <c r="I49" s="40">
        <f t="shared" si="12"/>
        <v>180</v>
      </c>
      <c r="J49" s="40">
        <f t="shared" si="12"/>
        <v>180</v>
      </c>
      <c r="K49" s="40">
        <f t="shared" si="12"/>
        <v>180</v>
      </c>
      <c r="L49" s="40"/>
    </row>
    <row r="50" spans="1:12" s="15" customFormat="1" ht="63">
      <c r="A50" s="25" t="s">
        <v>44</v>
      </c>
      <c r="B50" s="18" t="s">
        <v>32</v>
      </c>
      <c r="C50" s="54" t="s">
        <v>39</v>
      </c>
      <c r="D50" s="55">
        <v>20</v>
      </c>
      <c r="E50" s="65">
        <v>30</v>
      </c>
      <c r="F50" s="55">
        <f>D50*E50</f>
        <v>600</v>
      </c>
      <c r="G50" s="55">
        <f>$E$50*4</f>
        <v>120</v>
      </c>
      <c r="H50" s="55">
        <f>$E$50*4</f>
        <v>120</v>
      </c>
      <c r="I50" s="55">
        <f>$E$50*4</f>
        <v>120</v>
      </c>
      <c r="J50" s="55">
        <f>$E$50*4</f>
        <v>120</v>
      </c>
      <c r="K50" s="55">
        <f>$E$50*4</f>
        <v>120</v>
      </c>
      <c r="L50" s="55"/>
    </row>
    <row r="51" spans="1:12" s="15" customFormat="1" ht="36.75" customHeight="1">
      <c r="A51" s="25" t="s">
        <v>45</v>
      </c>
      <c r="B51" s="18" t="s">
        <v>37</v>
      </c>
      <c r="C51" s="54" t="s">
        <v>39</v>
      </c>
      <c r="D51" s="55">
        <v>10</v>
      </c>
      <c r="E51" s="65">
        <v>30</v>
      </c>
      <c r="F51" s="55">
        <f>D51*E51</f>
        <v>300</v>
      </c>
      <c r="G51" s="55">
        <f>$E$51*2</f>
        <v>60</v>
      </c>
      <c r="H51" s="55">
        <f>$E$51*2</f>
        <v>60</v>
      </c>
      <c r="I51" s="55">
        <f>$E$51*2</f>
        <v>60</v>
      </c>
      <c r="J51" s="55">
        <f>$E$51*2</f>
        <v>60</v>
      </c>
      <c r="K51" s="55">
        <f>$E$51*2</f>
        <v>60</v>
      </c>
      <c r="L51" s="55"/>
    </row>
    <row r="52" spans="1:12" s="15" customFormat="1" ht="31.5">
      <c r="A52" s="43" t="s">
        <v>2</v>
      </c>
      <c r="B52" s="42" t="s">
        <v>16</v>
      </c>
      <c r="C52" s="57"/>
      <c r="D52" s="58"/>
      <c r="E52" s="67"/>
      <c r="F52" s="40">
        <f aca="true" t="shared" si="13" ref="F52:K52">SUM(F53:F55)</f>
        <v>2500</v>
      </c>
      <c r="G52" s="40">
        <f t="shared" si="13"/>
        <v>500</v>
      </c>
      <c r="H52" s="40">
        <f t="shared" si="13"/>
        <v>500</v>
      </c>
      <c r="I52" s="40">
        <f t="shared" si="13"/>
        <v>500</v>
      </c>
      <c r="J52" s="40">
        <f t="shared" si="13"/>
        <v>500</v>
      </c>
      <c r="K52" s="40">
        <f t="shared" si="13"/>
        <v>500</v>
      </c>
      <c r="L52" s="40"/>
    </row>
    <row r="53" spans="1:12" s="15" customFormat="1" ht="31.5">
      <c r="A53" s="26" t="s">
        <v>50</v>
      </c>
      <c r="B53" s="18" t="s">
        <v>33</v>
      </c>
      <c r="C53" s="59" t="s">
        <v>40</v>
      </c>
      <c r="D53" s="60">
        <v>10</v>
      </c>
      <c r="E53" s="65">
        <v>62.5</v>
      </c>
      <c r="F53" s="55">
        <f>D53*E53</f>
        <v>625</v>
      </c>
      <c r="G53" s="55">
        <f>$E$53*2</f>
        <v>125</v>
      </c>
      <c r="H53" s="55">
        <f>$E$53*2</f>
        <v>125</v>
      </c>
      <c r="I53" s="55">
        <f>$E$53*2</f>
        <v>125</v>
      </c>
      <c r="J53" s="55">
        <f>$E$53*2</f>
        <v>125</v>
      </c>
      <c r="K53" s="55">
        <f>$E$53*2</f>
        <v>125</v>
      </c>
      <c r="L53" s="55"/>
    </row>
    <row r="54" spans="1:12" s="15" customFormat="1" ht="31.5">
      <c r="A54" s="26" t="s">
        <v>51</v>
      </c>
      <c r="B54" s="18" t="s">
        <v>34</v>
      </c>
      <c r="C54" s="59" t="s">
        <v>40</v>
      </c>
      <c r="D54" s="60">
        <v>10</v>
      </c>
      <c r="E54" s="65">
        <v>62.5</v>
      </c>
      <c r="F54" s="55">
        <f>D54*E54</f>
        <v>625</v>
      </c>
      <c r="G54" s="55">
        <f>$E$54*2</f>
        <v>125</v>
      </c>
      <c r="H54" s="55">
        <f>$E$54*2</f>
        <v>125</v>
      </c>
      <c r="I54" s="55">
        <f>$E$54*2</f>
        <v>125</v>
      </c>
      <c r="J54" s="55">
        <f>$E$54*2</f>
        <v>125</v>
      </c>
      <c r="K54" s="55">
        <f>$E$54*2</f>
        <v>125</v>
      </c>
      <c r="L54" s="55"/>
    </row>
    <row r="55" spans="1:12" s="15" customFormat="1" ht="47.25">
      <c r="A55" s="26" t="s">
        <v>67</v>
      </c>
      <c r="B55" s="18" t="s">
        <v>35</v>
      </c>
      <c r="C55" s="59" t="s">
        <v>40</v>
      </c>
      <c r="D55" s="60">
        <v>20</v>
      </c>
      <c r="E55" s="65">
        <v>62.5</v>
      </c>
      <c r="F55" s="55">
        <f>D55*E55</f>
        <v>1250</v>
      </c>
      <c r="G55" s="55">
        <f>$E$55*4</f>
        <v>250</v>
      </c>
      <c r="H55" s="55">
        <f>$E$55*4</f>
        <v>250</v>
      </c>
      <c r="I55" s="55">
        <f>$E$55*4</f>
        <v>250</v>
      </c>
      <c r="J55" s="55">
        <f>$E$55*4</f>
        <v>250</v>
      </c>
      <c r="K55" s="55">
        <f>$E$55*4</f>
        <v>250</v>
      </c>
      <c r="L55" s="55"/>
    </row>
    <row r="56" spans="1:12" s="15" customFormat="1" ht="47.25">
      <c r="A56" s="43" t="s">
        <v>3</v>
      </c>
      <c r="B56" s="42" t="s">
        <v>17</v>
      </c>
      <c r="C56" s="57"/>
      <c r="D56" s="58"/>
      <c r="E56" s="67"/>
      <c r="F56" s="40">
        <f aca="true" t="shared" si="14" ref="F56:K56">F57</f>
        <v>600</v>
      </c>
      <c r="G56" s="40">
        <f>G57</f>
        <v>120</v>
      </c>
      <c r="H56" s="40">
        <f t="shared" si="14"/>
        <v>120</v>
      </c>
      <c r="I56" s="40">
        <f t="shared" si="14"/>
        <v>120</v>
      </c>
      <c r="J56" s="40">
        <f t="shared" si="14"/>
        <v>120</v>
      </c>
      <c r="K56" s="40">
        <f t="shared" si="14"/>
        <v>120</v>
      </c>
      <c r="L56" s="40"/>
    </row>
    <row r="57" spans="1:12" s="15" customFormat="1" ht="47.25">
      <c r="A57" s="26"/>
      <c r="B57" s="18" t="s">
        <v>38</v>
      </c>
      <c r="C57" s="59" t="s">
        <v>39</v>
      </c>
      <c r="D57" s="60">
        <v>15</v>
      </c>
      <c r="E57" s="68">
        <v>40</v>
      </c>
      <c r="F57" s="55">
        <f>E57*D57</f>
        <v>600</v>
      </c>
      <c r="G57" s="55">
        <f>$E$57*3</f>
        <v>120</v>
      </c>
      <c r="H57" s="55">
        <f>$E$57*3</f>
        <v>120</v>
      </c>
      <c r="I57" s="55">
        <f>$E$57*3</f>
        <v>120</v>
      </c>
      <c r="J57" s="55">
        <f>$E$57*3</f>
        <v>120</v>
      </c>
      <c r="K57" s="55">
        <f>$E$57*3</f>
        <v>120</v>
      </c>
      <c r="L57" s="55"/>
    </row>
    <row r="58" spans="1:12" s="15" customFormat="1" ht="63">
      <c r="A58" s="27" t="s">
        <v>69</v>
      </c>
      <c r="B58" s="17" t="s">
        <v>18</v>
      </c>
      <c r="C58" s="32"/>
      <c r="D58" s="31"/>
      <c r="E58" s="69"/>
      <c r="F58" s="61">
        <f aca="true" t="shared" si="15" ref="F58:K58">F59+F61+F62+F63+F64+F66+F69</f>
        <v>3250</v>
      </c>
      <c r="G58" s="61">
        <f t="shared" si="15"/>
        <v>650</v>
      </c>
      <c r="H58" s="61">
        <f t="shared" si="15"/>
        <v>650</v>
      </c>
      <c r="I58" s="61">
        <f t="shared" si="15"/>
        <v>650</v>
      </c>
      <c r="J58" s="61">
        <f t="shared" si="15"/>
        <v>650</v>
      </c>
      <c r="K58" s="61">
        <f t="shared" si="15"/>
        <v>650</v>
      </c>
      <c r="L58" s="61"/>
    </row>
    <row r="59" spans="1:12" s="15" customFormat="1" ht="47.25">
      <c r="A59" s="43" t="s">
        <v>5</v>
      </c>
      <c r="B59" s="42" t="s">
        <v>19</v>
      </c>
      <c r="C59" s="57"/>
      <c r="D59" s="58"/>
      <c r="E59" s="67"/>
      <c r="F59" s="62">
        <f aca="true" t="shared" si="16" ref="F59:K59">F60</f>
        <v>1100</v>
      </c>
      <c r="G59" s="62">
        <f t="shared" si="16"/>
        <v>220</v>
      </c>
      <c r="H59" s="62">
        <f t="shared" si="16"/>
        <v>220</v>
      </c>
      <c r="I59" s="62">
        <f t="shared" si="16"/>
        <v>220</v>
      </c>
      <c r="J59" s="62">
        <f t="shared" si="16"/>
        <v>220</v>
      </c>
      <c r="K59" s="62">
        <f t="shared" si="16"/>
        <v>220</v>
      </c>
      <c r="L59" s="63"/>
    </row>
    <row r="60" spans="1:12" s="15" customFormat="1" ht="63">
      <c r="A60" s="26"/>
      <c r="B60" s="18" t="s">
        <v>41</v>
      </c>
      <c r="C60" s="59" t="s">
        <v>39</v>
      </c>
      <c r="D60" s="60">
        <v>50</v>
      </c>
      <c r="E60" s="68">
        <v>22</v>
      </c>
      <c r="F60" s="55">
        <f>D60*E60</f>
        <v>1100</v>
      </c>
      <c r="G60" s="55">
        <f>$E$60*10</f>
        <v>220</v>
      </c>
      <c r="H60" s="55">
        <f>$E$60*10</f>
        <v>220</v>
      </c>
      <c r="I60" s="55">
        <f>$E$60*10</f>
        <v>220</v>
      </c>
      <c r="J60" s="55">
        <f>$E$60*10</f>
        <v>220</v>
      </c>
      <c r="K60" s="55">
        <f>$E$60*10</f>
        <v>220</v>
      </c>
      <c r="L60" s="55"/>
    </row>
    <row r="61" spans="1:12" s="15" customFormat="1" ht="47.25">
      <c r="A61" s="43" t="s">
        <v>6</v>
      </c>
      <c r="B61" s="42" t="s">
        <v>20</v>
      </c>
      <c r="C61" s="57" t="s">
        <v>39</v>
      </c>
      <c r="D61" s="58">
        <v>50</v>
      </c>
      <c r="E61" s="67">
        <v>6</v>
      </c>
      <c r="F61" s="40">
        <f>D61*E61</f>
        <v>300</v>
      </c>
      <c r="G61" s="40">
        <f>$E$61*10</f>
        <v>60</v>
      </c>
      <c r="H61" s="40">
        <f>$E$61*10</f>
        <v>60</v>
      </c>
      <c r="I61" s="40">
        <f>$E$61*10</f>
        <v>60</v>
      </c>
      <c r="J61" s="40">
        <f>$E$61*10</f>
        <v>60</v>
      </c>
      <c r="K61" s="40">
        <f>$E$61*10</f>
        <v>60</v>
      </c>
      <c r="L61" s="55"/>
    </row>
    <row r="62" spans="1:12" s="15" customFormat="1" ht="31.5">
      <c r="A62" s="43" t="s">
        <v>7</v>
      </c>
      <c r="B62" s="42" t="s">
        <v>21</v>
      </c>
      <c r="C62" s="57" t="s">
        <v>39</v>
      </c>
      <c r="D62" s="58">
        <v>50</v>
      </c>
      <c r="E62" s="67">
        <v>6</v>
      </c>
      <c r="F62" s="40">
        <f>D62*E62</f>
        <v>300</v>
      </c>
      <c r="G62" s="40">
        <f>$E$62*10</f>
        <v>60</v>
      </c>
      <c r="H62" s="40">
        <f>$E$62*10</f>
        <v>60</v>
      </c>
      <c r="I62" s="40">
        <f>$E$62*10</f>
        <v>60</v>
      </c>
      <c r="J62" s="40">
        <f>$E$62*10</f>
        <v>60</v>
      </c>
      <c r="K62" s="40">
        <f>$E$62*10</f>
        <v>60</v>
      </c>
      <c r="L62" s="40"/>
    </row>
    <row r="63" spans="1:12" s="3" customFormat="1" ht="47.25">
      <c r="A63" s="43" t="s">
        <v>9</v>
      </c>
      <c r="B63" s="42" t="s">
        <v>22</v>
      </c>
      <c r="C63" s="57" t="s">
        <v>39</v>
      </c>
      <c r="D63" s="58">
        <v>50</v>
      </c>
      <c r="E63" s="67">
        <v>6</v>
      </c>
      <c r="F63" s="40">
        <f>D63*E63</f>
        <v>300</v>
      </c>
      <c r="G63" s="40">
        <f>$E$63*10</f>
        <v>60</v>
      </c>
      <c r="H63" s="40">
        <f>$E$63*10</f>
        <v>60</v>
      </c>
      <c r="I63" s="40">
        <f>$E$63*10</f>
        <v>60</v>
      </c>
      <c r="J63" s="40">
        <f>$E$63*10</f>
        <v>60</v>
      </c>
      <c r="K63" s="40">
        <f>$E$63*10</f>
        <v>60</v>
      </c>
      <c r="L63" s="40"/>
    </row>
    <row r="64" spans="1:12" s="4" customFormat="1" ht="31.5">
      <c r="A64" s="43" t="s">
        <v>10</v>
      </c>
      <c r="B64" s="42" t="s">
        <v>23</v>
      </c>
      <c r="C64" s="57"/>
      <c r="D64" s="58"/>
      <c r="E64" s="67"/>
      <c r="F64" s="40">
        <f aca="true" t="shared" si="17" ref="F64:K64">F65</f>
        <v>300</v>
      </c>
      <c r="G64" s="40">
        <f t="shared" si="17"/>
        <v>60</v>
      </c>
      <c r="H64" s="40">
        <f t="shared" si="17"/>
        <v>60</v>
      </c>
      <c r="I64" s="40">
        <f t="shared" si="17"/>
        <v>60</v>
      </c>
      <c r="J64" s="40">
        <f t="shared" si="17"/>
        <v>60</v>
      </c>
      <c r="K64" s="40">
        <f t="shared" si="17"/>
        <v>60</v>
      </c>
      <c r="L64" s="40"/>
    </row>
    <row r="65" spans="1:12" s="2" customFormat="1" ht="47.25">
      <c r="A65" s="26"/>
      <c r="B65" s="18" t="s">
        <v>42</v>
      </c>
      <c r="C65" s="59" t="s">
        <v>39</v>
      </c>
      <c r="D65" s="60">
        <v>50</v>
      </c>
      <c r="E65" s="68">
        <v>6</v>
      </c>
      <c r="F65" s="55">
        <f>D65*E65</f>
        <v>300</v>
      </c>
      <c r="G65" s="55">
        <f>$E$65*10</f>
        <v>60</v>
      </c>
      <c r="H65" s="55">
        <f>$E$65*10</f>
        <v>60</v>
      </c>
      <c r="I65" s="55">
        <f>$E$65*10</f>
        <v>60</v>
      </c>
      <c r="J65" s="55">
        <f>$E$65*10</f>
        <v>60</v>
      </c>
      <c r="K65" s="55">
        <f>$E$65*10</f>
        <v>60</v>
      </c>
      <c r="L65" s="55"/>
    </row>
    <row r="66" spans="1:12" s="2" customFormat="1" ht="31.5">
      <c r="A66" s="26" t="s">
        <v>11</v>
      </c>
      <c r="B66" s="42" t="s">
        <v>24</v>
      </c>
      <c r="C66" s="57"/>
      <c r="D66" s="58"/>
      <c r="E66" s="67"/>
      <c r="F66" s="40">
        <f aca="true" t="shared" si="18" ref="F66:K66">SUM(F67:F68)</f>
        <v>650</v>
      </c>
      <c r="G66" s="40">
        <f t="shared" si="18"/>
        <v>130</v>
      </c>
      <c r="H66" s="40">
        <f t="shared" si="18"/>
        <v>130</v>
      </c>
      <c r="I66" s="40">
        <f t="shared" si="18"/>
        <v>130</v>
      </c>
      <c r="J66" s="40">
        <f t="shared" si="18"/>
        <v>130</v>
      </c>
      <c r="K66" s="40">
        <f t="shared" si="18"/>
        <v>130</v>
      </c>
      <c r="L66" s="55"/>
    </row>
    <row r="67" spans="1:12" s="2" customFormat="1" ht="31.5">
      <c r="A67" s="26" t="s">
        <v>56</v>
      </c>
      <c r="B67" s="18" t="s">
        <v>43</v>
      </c>
      <c r="C67" s="59" t="s">
        <v>40</v>
      </c>
      <c r="D67" s="60">
        <v>5</v>
      </c>
      <c r="E67" s="68">
        <v>65</v>
      </c>
      <c r="F67" s="55">
        <f>D67*E67</f>
        <v>325</v>
      </c>
      <c r="G67" s="55">
        <f>$E$67*1</f>
        <v>65</v>
      </c>
      <c r="H67" s="55">
        <f>$E$67*1</f>
        <v>65</v>
      </c>
      <c r="I67" s="55">
        <f>$E$67*1</f>
        <v>65</v>
      </c>
      <c r="J67" s="55">
        <f>$E$67*1</f>
        <v>65</v>
      </c>
      <c r="K67" s="55">
        <f>$E$67*1</f>
        <v>65</v>
      </c>
      <c r="L67" s="55"/>
    </row>
    <row r="68" spans="1:12" s="2" customFormat="1" ht="47.25">
      <c r="A68" s="26" t="s">
        <v>57</v>
      </c>
      <c r="B68" s="18" t="s">
        <v>35</v>
      </c>
      <c r="C68" s="59" t="s">
        <v>40</v>
      </c>
      <c r="D68" s="60">
        <v>5</v>
      </c>
      <c r="E68" s="68">
        <v>65</v>
      </c>
      <c r="F68" s="55">
        <f>D68*E68</f>
        <v>325</v>
      </c>
      <c r="G68" s="55">
        <f>$E$68*1</f>
        <v>65</v>
      </c>
      <c r="H68" s="55">
        <f>$E$68*1</f>
        <v>65</v>
      </c>
      <c r="I68" s="55">
        <f>$E$68*1</f>
        <v>65</v>
      </c>
      <c r="J68" s="55">
        <f>$E$68*1</f>
        <v>65</v>
      </c>
      <c r="K68" s="55">
        <f>$E$68*1</f>
        <v>65</v>
      </c>
      <c r="L68" s="55"/>
    </row>
    <row r="69" spans="1:12" s="2" customFormat="1" ht="47.25">
      <c r="A69" s="43" t="s">
        <v>12</v>
      </c>
      <c r="B69" s="42" t="s">
        <v>17</v>
      </c>
      <c r="C69" s="57" t="s">
        <v>39</v>
      </c>
      <c r="D69" s="58">
        <v>50</v>
      </c>
      <c r="E69" s="67">
        <v>6</v>
      </c>
      <c r="F69" s="40">
        <f>D69*E69</f>
        <v>300</v>
      </c>
      <c r="G69" s="40">
        <f>$E$69*10</f>
        <v>60</v>
      </c>
      <c r="H69" s="40">
        <f>$E$69*10</f>
        <v>60</v>
      </c>
      <c r="I69" s="40">
        <f>$E$69*10</f>
        <v>60</v>
      </c>
      <c r="J69" s="40">
        <f>$E$69*10</f>
        <v>60</v>
      </c>
      <c r="K69" s="40">
        <f>$E$69*10</f>
        <v>60</v>
      </c>
      <c r="L69" s="55"/>
    </row>
    <row r="70" spans="1:12" s="2" customFormat="1" ht="25.5" customHeight="1">
      <c r="A70" s="72"/>
      <c r="B70" s="64" t="s">
        <v>80</v>
      </c>
      <c r="C70" s="32"/>
      <c r="D70" s="24"/>
      <c r="E70" s="24"/>
      <c r="F70" s="24">
        <f aca="true" t="shared" si="19" ref="F70:K70">F48+F58</f>
        <v>7250</v>
      </c>
      <c r="G70" s="24">
        <f t="shared" si="19"/>
        <v>1450</v>
      </c>
      <c r="H70" s="24">
        <f t="shared" si="19"/>
        <v>1450</v>
      </c>
      <c r="I70" s="24">
        <f t="shared" si="19"/>
        <v>1450</v>
      </c>
      <c r="J70" s="24">
        <f t="shared" si="19"/>
        <v>1450</v>
      </c>
      <c r="K70" s="24">
        <f t="shared" si="19"/>
        <v>1450</v>
      </c>
      <c r="L70" s="24"/>
    </row>
    <row r="71" spans="1:12" s="2" customFormat="1" ht="22.5" customHeight="1">
      <c r="A71" s="51" t="s">
        <v>81</v>
      </c>
      <c r="B71" s="35" t="s">
        <v>66</v>
      </c>
      <c r="C71" s="35"/>
      <c r="D71" s="35"/>
      <c r="E71" s="35"/>
      <c r="F71" s="24">
        <f aca="true" t="shared" si="20" ref="F71:K71">F45+F70</f>
        <v>17250</v>
      </c>
      <c r="G71" s="24">
        <f t="shared" si="20"/>
        <v>3450</v>
      </c>
      <c r="H71" s="24">
        <f t="shared" si="20"/>
        <v>3450</v>
      </c>
      <c r="I71" s="24">
        <f t="shared" si="20"/>
        <v>3450</v>
      </c>
      <c r="J71" s="24">
        <f t="shared" si="20"/>
        <v>3450</v>
      </c>
      <c r="K71" s="24">
        <f t="shared" si="20"/>
        <v>3450</v>
      </c>
      <c r="L71" s="35"/>
    </row>
    <row r="72" spans="1:12" s="2" customFormat="1" ht="15.75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</row>
    <row r="73" spans="1:12" s="2" customFormat="1" ht="15.75">
      <c r="A73" s="5"/>
      <c r="B73" s="6"/>
      <c r="C73" s="7"/>
      <c r="D73" s="8"/>
      <c r="E73" s="8"/>
      <c r="F73" s="8"/>
      <c r="G73" s="8"/>
      <c r="H73" s="8"/>
      <c r="I73" s="8"/>
      <c r="J73" s="8"/>
      <c r="K73" s="8"/>
      <c r="L73" s="8"/>
    </row>
    <row r="74" spans="1:12" s="2" customFormat="1" ht="15.75">
      <c r="A74" s="5"/>
      <c r="B74" s="6"/>
      <c r="C74" s="7"/>
      <c r="D74" s="8"/>
      <c r="E74" s="8"/>
      <c r="F74" s="8"/>
      <c r="G74" s="8"/>
      <c r="H74" s="8"/>
      <c r="I74" s="8"/>
      <c r="J74" s="8"/>
      <c r="K74" s="8"/>
      <c r="L74" s="8"/>
    </row>
    <row r="75" spans="1:12" s="2" customFormat="1" ht="15.75">
      <c r="A75" s="5"/>
      <c r="B75" s="6"/>
      <c r="C75" s="7"/>
      <c r="D75" s="8"/>
      <c r="E75" s="8"/>
      <c r="F75" s="8"/>
      <c r="G75" s="8"/>
      <c r="H75" s="8"/>
      <c r="I75" s="8"/>
      <c r="J75" s="8"/>
      <c r="K75" s="8"/>
      <c r="L75" s="8"/>
    </row>
    <row r="76" spans="1:12" s="2" customFormat="1" ht="15.75">
      <c r="A76" s="5"/>
      <c r="B76" s="6"/>
      <c r="C76" s="7"/>
      <c r="D76" s="8"/>
      <c r="E76" s="8"/>
      <c r="F76" s="8"/>
      <c r="G76" s="8"/>
      <c r="H76" s="8"/>
      <c r="I76" s="8"/>
      <c r="J76" s="8"/>
      <c r="K76" s="8"/>
      <c r="L76" s="8"/>
    </row>
    <row r="77" spans="1:12" s="2" customFormat="1" ht="15.75">
      <c r="A77" s="5"/>
      <c r="B77" s="6"/>
      <c r="C77" s="7"/>
      <c r="D77" s="8"/>
      <c r="E77" s="8"/>
      <c r="F77" s="8"/>
      <c r="G77" s="8"/>
      <c r="H77" s="8"/>
      <c r="I77" s="8"/>
      <c r="J77" s="8"/>
      <c r="K77" s="8"/>
      <c r="L77" s="8"/>
    </row>
    <row r="78" spans="1:12" s="2" customFormat="1" ht="15.75">
      <c r="A78" s="5"/>
      <c r="B78" s="6"/>
      <c r="C78" s="7"/>
      <c r="D78" s="8"/>
      <c r="E78" s="8"/>
      <c r="F78" s="8"/>
      <c r="G78" s="8"/>
      <c r="H78" s="8"/>
      <c r="I78" s="8"/>
      <c r="J78" s="8"/>
      <c r="K78" s="8"/>
      <c r="L78" s="8"/>
    </row>
    <row r="79" spans="1:12" s="2" customFormat="1" ht="15.75">
      <c r="A79" s="5"/>
      <c r="B79" s="6"/>
      <c r="C79" s="7"/>
      <c r="D79" s="8"/>
      <c r="E79" s="8"/>
      <c r="F79" s="8"/>
      <c r="G79" s="8"/>
      <c r="H79" s="8"/>
      <c r="I79" s="8"/>
      <c r="J79" s="8"/>
      <c r="K79" s="8"/>
      <c r="L79" s="8"/>
    </row>
    <row r="80" spans="1:12" s="2" customFormat="1" ht="15.75">
      <c r="A80" s="5"/>
      <c r="B80" s="6"/>
      <c r="C80" s="7"/>
      <c r="D80" s="8"/>
      <c r="E80" s="8"/>
      <c r="F80" s="8"/>
      <c r="G80" s="8"/>
      <c r="H80" s="8"/>
      <c r="I80" s="8"/>
      <c r="J80" s="8"/>
      <c r="K80" s="8"/>
      <c r="L80" s="8"/>
    </row>
    <row r="81" spans="1:12" s="2" customFormat="1" ht="15.75">
      <c r="A81" s="5"/>
      <c r="B81" s="6"/>
      <c r="C81" s="7"/>
      <c r="D81" s="8"/>
      <c r="E81" s="8"/>
      <c r="F81" s="8"/>
      <c r="G81" s="8"/>
      <c r="H81" s="8"/>
      <c r="I81" s="8"/>
      <c r="J81" s="8"/>
      <c r="K81" s="8"/>
      <c r="L81" s="8"/>
    </row>
    <row r="82" spans="1:12" s="2" customFormat="1" ht="15.75">
      <c r="A82" s="5"/>
      <c r="B82" s="6"/>
      <c r="C82" s="7"/>
      <c r="D82" s="8"/>
      <c r="E82" s="8"/>
      <c r="F82" s="8"/>
      <c r="G82" s="8"/>
      <c r="H82" s="8"/>
      <c r="I82" s="8"/>
      <c r="J82" s="8"/>
      <c r="K82" s="8"/>
      <c r="L82" s="8"/>
    </row>
    <row r="83" spans="1:12" s="2" customFormat="1" ht="15.75">
      <c r="A83" s="5"/>
      <c r="B83" s="6"/>
      <c r="C83" s="7"/>
      <c r="D83" s="8"/>
      <c r="E83" s="8"/>
      <c r="F83" s="8"/>
      <c r="G83" s="8"/>
      <c r="H83" s="8"/>
      <c r="I83" s="8"/>
      <c r="J83" s="8"/>
      <c r="K83" s="8"/>
      <c r="L83" s="8"/>
    </row>
    <row r="84" spans="1:12" s="2" customFormat="1" ht="15.75">
      <c r="A84" s="5"/>
      <c r="B84" s="6"/>
      <c r="C84" s="7"/>
      <c r="D84" s="8"/>
      <c r="E84" s="8"/>
      <c r="F84" s="8"/>
      <c r="G84" s="8"/>
      <c r="H84" s="8"/>
      <c r="I84" s="8"/>
      <c r="J84" s="8"/>
      <c r="K84" s="8"/>
      <c r="L84" s="8"/>
    </row>
    <row r="85" spans="1:12" s="2" customFormat="1" ht="15.75">
      <c r="A85" s="5"/>
      <c r="B85" s="6"/>
      <c r="C85" s="7"/>
      <c r="D85" s="8"/>
      <c r="E85" s="8"/>
      <c r="F85" s="8"/>
      <c r="G85" s="8"/>
      <c r="H85" s="8"/>
      <c r="I85" s="8"/>
      <c r="J85" s="8"/>
      <c r="K85" s="8"/>
      <c r="L85" s="8"/>
    </row>
    <row r="86" spans="1:12" s="2" customFormat="1" ht="15.75">
      <c r="A86" s="5"/>
      <c r="B86" s="6"/>
      <c r="C86" s="7"/>
      <c r="D86" s="8"/>
      <c r="E86" s="8"/>
      <c r="F86" s="8"/>
      <c r="G86" s="8"/>
      <c r="H86" s="8"/>
      <c r="I86" s="8"/>
      <c r="J86" s="8"/>
      <c r="K86" s="8"/>
      <c r="L86" s="8"/>
    </row>
    <row r="87" spans="1:12" s="2" customFormat="1" ht="15.75">
      <c r="A87" s="5"/>
      <c r="B87" s="6"/>
      <c r="C87" s="7"/>
      <c r="D87" s="8"/>
      <c r="E87" s="8"/>
      <c r="F87" s="8"/>
      <c r="G87" s="8"/>
      <c r="H87" s="8"/>
      <c r="I87" s="8"/>
      <c r="J87" s="8"/>
      <c r="K87" s="8"/>
      <c r="L87" s="8"/>
    </row>
    <row r="88" spans="1:12" s="2" customFormat="1" ht="15.75">
      <c r="A88" s="5"/>
      <c r="B88" s="6"/>
      <c r="C88" s="7"/>
      <c r="D88" s="8"/>
      <c r="E88" s="8"/>
      <c r="F88" s="8"/>
      <c r="G88" s="8"/>
      <c r="H88" s="8"/>
      <c r="I88" s="8"/>
      <c r="J88" s="8"/>
      <c r="K88" s="8"/>
      <c r="L88" s="8"/>
    </row>
    <row r="89" spans="1:12" s="2" customFormat="1" ht="15.75">
      <c r="A89" s="5"/>
      <c r="B89" s="6"/>
      <c r="C89" s="7"/>
      <c r="D89" s="8"/>
      <c r="E89" s="8"/>
      <c r="F89" s="8"/>
      <c r="G89" s="8"/>
      <c r="H89" s="8"/>
      <c r="I89" s="8"/>
      <c r="J89" s="8"/>
      <c r="K89" s="8"/>
      <c r="L89" s="8"/>
    </row>
    <row r="90" spans="1:12" s="2" customFormat="1" ht="15.75">
      <c r="A90" s="5"/>
      <c r="B90" s="6"/>
      <c r="C90" s="7"/>
      <c r="D90" s="8"/>
      <c r="E90" s="8"/>
      <c r="F90" s="8"/>
      <c r="G90" s="8"/>
      <c r="H90" s="8"/>
      <c r="I90" s="8"/>
      <c r="J90" s="8"/>
      <c r="K90" s="8"/>
      <c r="L90" s="8"/>
    </row>
    <row r="91" spans="1:12" s="2" customFormat="1" ht="15.75">
      <c r="A91" s="5"/>
      <c r="B91" s="6"/>
      <c r="C91" s="7"/>
      <c r="D91" s="8"/>
      <c r="E91" s="8"/>
      <c r="F91" s="8"/>
      <c r="G91" s="8"/>
      <c r="H91" s="8"/>
      <c r="I91" s="8"/>
      <c r="J91" s="8"/>
      <c r="K91" s="8"/>
      <c r="L91" s="8"/>
    </row>
    <row r="92" spans="1:12" s="2" customFormat="1" ht="15.75">
      <c r="A92" s="5"/>
      <c r="B92" s="6"/>
      <c r="C92" s="7"/>
      <c r="D92" s="8"/>
      <c r="E92" s="8"/>
      <c r="F92" s="8"/>
      <c r="G92" s="8"/>
      <c r="H92" s="8"/>
      <c r="I92" s="8"/>
      <c r="J92" s="8"/>
      <c r="K92" s="8"/>
      <c r="L92" s="8"/>
    </row>
    <row r="93" spans="1:12" s="2" customFormat="1" ht="15.75">
      <c r="A93" s="5"/>
      <c r="B93" s="6"/>
      <c r="C93" s="7"/>
      <c r="D93" s="8"/>
      <c r="E93" s="8"/>
      <c r="F93" s="8"/>
      <c r="G93" s="8"/>
      <c r="H93" s="8"/>
      <c r="I93" s="8"/>
      <c r="J93" s="8"/>
      <c r="K93" s="8"/>
      <c r="L93" s="8"/>
    </row>
    <row r="94" spans="1:12" s="2" customFormat="1" ht="15.75">
      <c r="A94" s="5"/>
      <c r="B94" s="6"/>
      <c r="C94" s="7"/>
      <c r="D94" s="8"/>
      <c r="E94" s="8"/>
      <c r="F94" s="8"/>
      <c r="G94" s="8"/>
      <c r="H94" s="8"/>
      <c r="I94" s="8"/>
      <c r="J94" s="8"/>
      <c r="K94" s="8"/>
      <c r="L94" s="8"/>
    </row>
    <row r="95" spans="1:12" s="2" customFormat="1" ht="15.75">
      <c r="A95" s="5"/>
      <c r="B95" s="6"/>
      <c r="C95" s="7"/>
      <c r="D95" s="8"/>
      <c r="E95" s="8"/>
      <c r="F95" s="8"/>
      <c r="G95" s="8"/>
      <c r="H95" s="8"/>
      <c r="I95" s="8"/>
      <c r="J95" s="8"/>
      <c r="K95" s="8"/>
      <c r="L95" s="8"/>
    </row>
    <row r="96" spans="1:12" s="2" customFormat="1" ht="15.75">
      <c r="A96" s="5"/>
      <c r="B96" s="6"/>
      <c r="C96" s="7"/>
      <c r="D96" s="8"/>
      <c r="E96" s="8"/>
      <c r="F96" s="8"/>
      <c r="G96" s="8"/>
      <c r="H96" s="8"/>
      <c r="I96" s="8"/>
      <c r="J96" s="8"/>
      <c r="K96" s="8"/>
      <c r="L96" s="8"/>
    </row>
    <row r="97" spans="1:12" s="2" customFormat="1" ht="15.75">
      <c r="A97" s="5"/>
      <c r="B97" s="6"/>
      <c r="C97" s="7"/>
      <c r="D97" s="8"/>
      <c r="E97" s="8"/>
      <c r="F97" s="8"/>
      <c r="G97" s="8"/>
      <c r="H97" s="8"/>
      <c r="I97" s="8"/>
      <c r="J97" s="8"/>
      <c r="K97" s="8"/>
      <c r="L97" s="8"/>
    </row>
    <row r="98" spans="1:12" s="2" customFormat="1" ht="15.75">
      <c r="A98" s="5"/>
      <c r="B98" s="6"/>
      <c r="C98" s="7"/>
      <c r="D98" s="8"/>
      <c r="E98" s="8"/>
      <c r="F98" s="8"/>
      <c r="G98" s="8"/>
      <c r="H98" s="8"/>
      <c r="I98" s="8"/>
      <c r="J98" s="8"/>
      <c r="K98" s="8"/>
      <c r="L98" s="8"/>
    </row>
    <row r="99" spans="1:12" s="2" customFormat="1" ht="15.75">
      <c r="A99" s="5"/>
      <c r="B99" s="6"/>
      <c r="C99" s="7"/>
      <c r="D99" s="8"/>
      <c r="E99" s="8"/>
      <c r="F99" s="8"/>
      <c r="G99" s="8"/>
      <c r="H99" s="8"/>
      <c r="I99" s="8"/>
      <c r="J99" s="8"/>
      <c r="K99" s="8"/>
      <c r="L99" s="8"/>
    </row>
    <row r="100" spans="1:12" s="2" customFormat="1" ht="15.75">
      <c r="A100" s="5"/>
      <c r="B100" s="6"/>
      <c r="C100" s="7"/>
      <c r="D100" s="8"/>
      <c r="E100" s="8"/>
      <c r="F100" s="8"/>
      <c r="G100" s="8"/>
      <c r="H100" s="8"/>
      <c r="I100" s="8"/>
      <c r="J100" s="8"/>
      <c r="K100" s="8"/>
      <c r="L100" s="8"/>
    </row>
    <row r="101" spans="1:12" s="2" customFormat="1" ht="15.75">
      <c r="A101" s="5"/>
      <c r="B101" s="6"/>
      <c r="C101" s="7"/>
      <c r="D101" s="8"/>
      <c r="E101" s="8"/>
      <c r="F101" s="8"/>
      <c r="G101" s="8"/>
      <c r="H101" s="8"/>
      <c r="I101" s="8"/>
      <c r="J101" s="8"/>
      <c r="K101" s="8"/>
      <c r="L101" s="8"/>
    </row>
    <row r="102" spans="1:12" s="2" customFormat="1" ht="15.75">
      <c r="A102" s="5"/>
      <c r="B102" s="6"/>
      <c r="C102" s="7"/>
      <c r="D102" s="8"/>
      <c r="E102" s="8"/>
      <c r="F102" s="8"/>
      <c r="G102" s="8"/>
      <c r="H102" s="8"/>
      <c r="I102" s="8"/>
      <c r="J102" s="8"/>
      <c r="K102" s="8"/>
      <c r="L102" s="8"/>
    </row>
    <row r="103" spans="1:12" s="2" customFormat="1" ht="15.75">
      <c r="A103" s="5"/>
      <c r="B103" s="6"/>
      <c r="C103" s="7"/>
      <c r="D103" s="8"/>
      <c r="E103" s="8"/>
      <c r="F103" s="8"/>
      <c r="G103" s="8"/>
      <c r="H103" s="8"/>
      <c r="I103" s="8"/>
      <c r="J103" s="8"/>
      <c r="K103" s="8"/>
      <c r="L103" s="8"/>
    </row>
    <row r="104" spans="1:12" s="2" customFormat="1" ht="15.75">
      <c r="A104" s="5"/>
      <c r="B104" s="6"/>
      <c r="C104" s="7"/>
      <c r="D104" s="8"/>
      <c r="E104" s="8"/>
      <c r="F104" s="8"/>
      <c r="G104" s="8"/>
      <c r="H104" s="8"/>
      <c r="I104" s="8"/>
      <c r="J104" s="8"/>
      <c r="K104" s="8"/>
      <c r="L104" s="8"/>
    </row>
    <row r="105" spans="1:12" s="2" customFormat="1" ht="15.75">
      <c r="A105" s="5"/>
      <c r="B105" s="6"/>
      <c r="C105" s="7"/>
      <c r="D105" s="8"/>
      <c r="E105" s="8"/>
      <c r="F105" s="8"/>
      <c r="G105" s="8"/>
      <c r="H105" s="8"/>
      <c r="I105" s="8"/>
      <c r="J105" s="8"/>
      <c r="K105" s="8"/>
      <c r="L105" s="8"/>
    </row>
    <row r="106" spans="1:12" s="2" customFormat="1" ht="15.75">
      <c r="A106" s="5"/>
      <c r="B106" s="6"/>
      <c r="C106" s="7"/>
      <c r="D106" s="8"/>
      <c r="E106" s="8"/>
      <c r="F106" s="8"/>
      <c r="G106" s="8"/>
      <c r="H106" s="8"/>
      <c r="I106" s="8"/>
      <c r="J106" s="8"/>
      <c r="K106" s="8"/>
      <c r="L106" s="8"/>
    </row>
    <row r="107" spans="1:12" s="2" customFormat="1" ht="15.75">
      <c r="A107" s="5"/>
      <c r="B107" s="6"/>
      <c r="C107" s="7"/>
      <c r="D107" s="8"/>
      <c r="E107" s="8"/>
      <c r="F107" s="8"/>
      <c r="G107" s="8"/>
      <c r="H107" s="8"/>
      <c r="I107" s="8"/>
      <c r="J107" s="8"/>
      <c r="K107" s="8"/>
      <c r="L107" s="8"/>
    </row>
    <row r="108" spans="1:12" s="2" customFormat="1" ht="15.75">
      <c r="A108" s="5"/>
      <c r="B108" s="6"/>
      <c r="C108" s="7"/>
      <c r="D108" s="8"/>
      <c r="E108" s="8"/>
      <c r="F108" s="8"/>
      <c r="G108" s="8"/>
      <c r="H108" s="8"/>
      <c r="I108" s="8"/>
      <c r="J108" s="8"/>
      <c r="K108" s="8"/>
      <c r="L108" s="8"/>
    </row>
    <row r="109" spans="1:12" s="2" customFormat="1" ht="15.75">
      <c r="A109" s="5"/>
      <c r="B109" s="6"/>
      <c r="C109" s="7"/>
      <c r="D109" s="8"/>
      <c r="E109" s="8"/>
      <c r="F109" s="8"/>
      <c r="G109" s="8"/>
      <c r="H109" s="8"/>
      <c r="I109" s="8"/>
      <c r="J109" s="8"/>
      <c r="K109" s="8"/>
      <c r="L109" s="8"/>
    </row>
    <row r="110" spans="1:12" s="2" customFormat="1" ht="15.75">
      <c r="A110" s="5"/>
      <c r="B110" s="6"/>
      <c r="C110" s="7"/>
      <c r="D110" s="8"/>
      <c r="E110" s="8"/>
      <c r="F110" s="8"/>
      <c r="G110" s="8"/>
      <c r="H110" s="8"/>
      <c r="I110" s="8"/>
      <c r="J110" s="8"/>
      <c r="K110" s="8"/>
      <c r="L110" s="8"/>
    </row>
    <row r="111" spans="1:12" s="2" customFormat="1" ht="15.75">
      <c r="A111" s="5"/>
      <c r="B111" s="6"/>
      <c r="C111" s="7"/>
      <c r="D111" s="8"/>
      <c r="E111" s="8"/>
      <c r="F111" s="8"/>
      <c r="G111" s="8"/>
      <c r="H111" s="8"/>
      <c r="I111" s="8"/>
      <c r="J111" s="8"/>
      <c r="K111" s="8"/>
      <c r="L111" s="8"/>
    </row>
    <row r="112" spans="1:12" s="2" customFormat="1" ht="15.75">
      <c r="A112" s="5"/>
      <c r="B112" s="6"/>
      <c r="C112" s="7"/>
      <c r="D112" s="8"/>
      <c r="E112" s="8"/>
      <c r="F112" s="8"/>
      <c r="G112" s="8"/>
      <c r="H112" s="8"/>
      <c r="I112" s="8"/>
      <c r="J112" s="8"/>
      <c r="K112" s="8"/>
      <c r="L112" s="8"/>
    </row>
    <row r="113" spans="1:12" s="2" customFormat="1" ht="15.75">
      <c r="A113" s="5"/>
      <c r="B113" s="6"/>
      <c r="C113" s="7"/>
      <c r="D113" s="8"/>
      <c r="E113" s="8"/>
      <c r="F113" s="8"/>
      <c r="G113" s="8"/>
      <c r="H113" s="8"/>
      <c r="I113" s="8"/>
      <c r="J113" s="8"/>
      <c r="K113" s="8"/>
      <c r="L113" s="8"/>
    </row>
    <row r="114" spans="1:12" s="2" customFormat="1" ht="15.75">
      <c r="A114" s="5"/>
      <c r="B114" s="6"/>
      <c r="C114" s="7"/>
      <c r="D114" s="8"/>
      <c r="E114" s="8"/>
      <c r="F114" s="8"/>
      <c r="G114" s="8"/>
      <c r="H114" s="8"/>
      <c r="I114" s="8"/>
      <c r="J114" s="8"/>
      <c r="K114" s="8"/>
      <c r="L114" s="8"/>
    </row>
    <row r="115" spans="1:12" s="2" customFormat="1" ht="15.75">
      <c r="A115" s="5"/>
      <c r="B115" s="6"/>
      <c r="C115" s="7"/>
      <c r="D115" s="8"/>
      <c r="E115" s="8"/>
      <c r="F115" s="8"/>
      <c r="G115" s="8"/>
      <c r="H115" s="8"/>
      <c r="I115" s="8"/>
      <c r="J115" s="8"/>
      <c r="K115" s="8"/>
      <c r="L115" s="8"/>
    </row>
    <row r="116" spans="1:12" s="2" customFormat="1" ht="15.75">
      <c r="A116" s="5"/>
      <c r="B116" s="6"/>
      <c r="C116" s="7"/>
      <c r="D116" s="8"/>
      <c r="E116" s="8"/>
      <c r="F116" s="8"/>
      <c r="G116" s="8"/>
      <c r="H116" s="8"/>
      <c r="I116" s="8"/>
      <c r="J116" s="8"/>
      <c r="K116" s="8"/>
      <c r="L116" s="8"/>
    </row>
    <row r="117" spans="1:12" s="2" customFormat="1" ht="15.75">
      <c r="A117" s="5"/>
      <c r="B117" s="6"/>
      <c r="C117" s="7"/>
      <c r="D117" s="8"/>
      <c r="E117" s="8"/>
      <c r="F117" s="8"/>
      <c r="G117" s="8"/>
      <c r="H117" s="8"/>
      <c r="I117" s="8"/>
      <c r="J117" s="8"/>
      <c r="K117" s="8"/>
      <c r="L117" s="8"/>
    </row>
    <row r="118" spans="1:12" s="2" customFormat="1" ht="15.75">
      <c r="A118" s="5"/>
      <c r="B118" s="6"/>
      <c r="C118" s="7"/>
      <c r="D118" s="8"/>
      <c r="E118" s="8"/>
      <c r="F118" s="8"/>
      <c r="G118" s="8"/>
      <c r="H118" s="8"/>
      <c r="I118" s="8"/>
      <c r="J118" s="8"/>
      <c r="K118" s="8"/>
      <c r="L118" s="8"/>
    </row>
    <row r="119" spans="1:12" s="2" customFormat="1" ht="15.75">
      <c r="A119" s="5"/>
      <c r="B119" s="6"/>
      <c r="C119" s="7"/>
      <c r="D119" s="8"/>
      <c r="E119" s="8"/>
      <c r="F119" s="8"/>
      <c r="G119" s="8"/>
      <c r="H119" s="8"/>
      <c r="I119" s="8"/>
      <c r="J119" s="8"/>
      <c r="K119" s="8"/>
      <c r="L119" s="8"/>
    </row>
    <row r="120" spans="1:12" s="2" customFormat="1" ht="15.75">
      <c r="A120" s="5"/>
      <c r="B120" s="6"/>
      <c r="C120" s="7"/>
      <c r="D120" s="8"/>
      <c r="E120" s="8"/>
      <c r="F120" s="8"/>
      <c r="G120" s="8"/>
      <c r="H120" s="8"/>
      <c r="I120" s="8"/>
      <c r="J120" s="8"/>
      <c r="K120" s="8"/>
      <c r="L120" s="8"/>
    </row>
    <row r="121" spans="1:12" s="2" customFormat="1" ht="15.75">
      <c r="A121" s="5"/>
      <c r="B121" s="6"/>
      <c r="C121" s="7"/>
      <c r="D121" s="8"/>
      <c r="E121" s="8"/>
      <c r="F121" s="8"/>
      <c r="G121" s="8"/>
      <c r="H121" s="8"/>
      <c r="I121" s="8"/>
      <c r="J121" s="8"/>
      <c r="K121" s="8"/>
      <c r="L121" s="8"/>
    </row>
    <row r="122" spans="1:12" s="2" customFormat="1" ht="15.75">
      <c r="A122" s="5"/>
      <c r="B122" s="6"/>
      <c r="C122" s="7"/>
      <c r="D122" s="8"/>
      <c r="E122" s="8"/>
      <c r="F122" s="8"/>
      <c r="G122" s="8"/>
      <c r="H122" s="8"/>
      <c r="I122" s="8"/>
      <c r="J122" s="8"/>
      <c r="K122" s="8"/>
      <c r="L122" s="8"/>
    </row>
    <row r="123" spans="1:12" s="2" customFormat="1" ht="15.75">
      <c r="A123" s="5"/>
      <c r="B123" s="6"/>
      <c r="C123" s="7"/>
      <c r="D123" s="8"/>
      <c r="E123" s="8"/>
      <c r="F123" s="8"/>
      <c r="G123" s="8"/>
      <c r="H123" s="8"/>
      <c r="I123" s="8"/>
      <c r="J123" s="8"/>
      <c r="K123" s="8"/>
      <c r="L123" s="8"/>
    </row>
    <row r="124" spans="1:12" s="2" customFormat="1" ht="15.75">
      <c r="A124" s="5"/>
      <c r="B124" s="6"/>
      <c r="C124" s="7"/>
      <c r="D124" s="8"/>
      <c r="E124" s="8"/>
      <c r="F124" s="8"/>
      <c r="G124" s="8"/>
      <c r="H124" s="8"/>
      <c r="I124" s="8"/>
      <c r="J124" s="8"/>
      <c r="K124" s="8"/>
      <c r="L124" s="8"/>
    </row>
    <row r="125" spans="1:12" s="2" customFormat="1" ht="15.75">
      <c r="A125" s="5"/>
      <c r="B125" s="6"/>
      <c r="C125" s="7"/>
      <c r="D125" s="8"/>
      <c r="E125" s="8"/>
      <c r="F125" s="8"/>
      <c r="G125" s="8"/>
      <c r="H125" s="8"/>
      <c r="I125" s="8"/>
      <c r="J125" s="8"/>
      <c r="K125" s="8"/>
      <c r="L125" s="8"/>
    </row>
    <row r="126" spans="1:12" s="2" customFormat="1" ht="15.75">
      <c r="A126" s="5"/>
      <c r="B126" s="6"/>
      <c r="C126" s="7"/>
      <c r="D126" s="8"/>
      <c r="E126" s="8"/>
      <c r="F126" s="8"/>
      <c r="G126" s="8"/>
      <c r="H126" s="8"/>
      <c r="I126" s="8"/>
      <c r="J126" s="8"/>
      <c r="K126" s="8"/>
      <c r="L126" s="8"/>
    </row>
    <row r="127" spans="1:12" s="2" customFormat="1" ht="15.75">
      <c r="A127" s="5"/>
      <c r="B127" s="6"/>
      <c r="C127" s="7"/>
      <c r="D127" s="8"/>
      <c r="E127" s="8"/>
      <c r="F127" s="8"/>
      <c r="G127" s="8"/>
      <c r="H127" s="8"/>
      <c r="I127" s="8"/>
      <c r="J127" s="8"/>
      <c r="K127" s="8"/>
      <c r="L127" s="8"/>
    </row>
    <row r="128" spans="1:12" s="2" customFormat="1" ht="15.75">
      <c r="A128" s="5"/>
      <c r="B128" s="6"/>
      <c r="C128" s="7"/>
      <c r="D128" s="8"/>
      <c r="E128" s="8"/>
      <c r="F128" s="8"/>
      <c r="G128" s="8"/>
      <c r="H128" s="8"/>
      <c r="I128" s="8"/>
      <c r="J128" s="8"/>
      <c r="K128" s="8"/>
      <c r="L128" s="8"/>
    </row>
    <row r="129" spans="1:12" s="2" customFormat="1" ht="15.75">
      <c r="A129" s="5"/>
      <c r="B129" s="6"/>
      <c r="C129" s="7"/>
      <c r="D129" s="8"/>
      <c r="E129" s="8"/>
      <c r="F129" s="8"/>
      <c r="G129" s="8"/>
      <c r="H129" s="8"/>
      <c r="I129" s="8"/>
      <c r="J129" s="8"/>
      <c r="K129" s="8"/>
      <c r="L129" s="8"/>
    </row>
    <row r="130" spans="1:12" s="2" customFormat="1" ht="15.75">
      <c r="A130" s="5"/>
      <c r="B130" s="6"/>
      <c r="C130" s="7"/>
      <c r="D130" s="8"/>
      <c r="E130" s="8"/>
      <c r="F130" s="8"/>
      <c r="G130" s="8"/>
      <c r="H130" s="8"/>
      <c r="I130" s="8"/>
      <c r="J130" s="8"/>
      <c r="K130" s="8"/>
      <c r="L130" s="8"/>
    </row>
    <row r="131" spans="1:12" s="2" customFormat="1" ht="15.75">
      <c r="A131" s="5"/>
      <c r="B131" s="6"/>
      <c r="C131" s="7"/>
      <c r="D131" s="8"/>
      <c r="E131" s="8"/>
      <c r="F131" s="8"/>
      <c r="G131" s="8"/>
      <c r="H131" s="8"/>
      <c r="I131" s="8"/>
      <c r="J131" s="8"/>
      <c r="K131" s="8"/>
      <c r="L131" s="8"/>
    </row>
    <row r="132" spans="1:12" s="2" customFormat="1" ht="15.75">
      <c r="A132" s="5"/>
      <c r="B132" s="6"/>
      <c r="C132" s="7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5.75">
      <c r="A133" s="5"/>
      <c r="B133" s="6"/>
      <c r="C133" s="7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5.75">
      <c r="A134" s="5"/>
      <c r="B134" s="6"/>
      <c r="C134" s="7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5.75">
      <c r="A135" s="5"/>
      <c r="B135" s="6"/>
      <c r="C135" s="7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5.75">
      <c r="A136" s="5"/>
      <c r="B136" s="6"/>
      <c r="C136" s="7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5.75">
      <c r="A137" s="5"/>
      <c r="B137" s="6"/>
      <c r="C137" s="7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5.75">
      <c r="A138" s="5"/>
      <c r="B138" s="6"/>
      <c r="C138" s="7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5.75">
      <c r="A139" s="5"/>
      <c r="B139" s="6"/>
      <c r="C139" s="7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5.75">
      <c r="A140" s="5"/>
      <c r="B140" s="6"/>
      <c r="C140" s="7"/>
      <c r="D140" s="8"/>
      <c r="E140" s="8"/>
      <c r="F140" s="8"/>
      <c r="G140" s="8"/>
      <c r="H140" s="8"/>
      <c r="I140" s="8"/>
      <c r="J140" s="8"/>
      <c r="K140" s="8"/>
      <c r="L140" s="8"/>
    </row>
  </sheetData>
  <sheetProtection/>
  <mergeCells count="23">
    <mergeCell ref="A72:L72"/>
    <mergeCell ref="B12:B13"/>
    <mergeCell ref="A14:L14"/>
    <mergeCell ref="D12:D13"/>
    <mergeCell ref="E12:E13"/>
    <mergeCell ref="F12:F13"/>
    <mergeCell ref="A1:L1"/>
    <mergeCell ref="A47:L47"/>
    <mergeCell ref="A3:L3"/>
    <mergeCell ref="A6:E6"/>
    <mergeCell ref="A7:F7"/>
    <mergeCell ref="A8:E8"/>
    <mergeCell ref="A9:E9"/>
    <mergeCell ref="B11:I11"/>
    <mergeCell ref="L12:L13"/>
    <mergeCell ref="A12:A13"/>
    <mergeCell ref="A10:F10"/>
    <mergeCell ref="A5:L5"/>
    <mergeCell ref="A2:L2"/>
    <mergeCell ref="G12:K12"/>
    <mergeCell ref="C12:C13"/>
    <mergeCell ref="A45:B45"/>
    <mergeCell ref="K11:L11"/>
  </mergeCells>
  <printOptions horizontalCentered="1"/>
  <pageMargins left="0.1" right="0.04" top="0.52" bottom="0.33" header="0.24" footer="0.13"/>
  <pageSetup horizontalDpi="600" verticalDpi="600" orientation="landscape" paperSize="9" r:id="rId1"/>
  <headerFooter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2021-04-13T02:42:06Z</cp:lastPrinted>
  <dcterms:created xsi:type="dcterms:W3CDTF">2018-07-16T03:38:55Z</dcterms:created>
  <dcterms:modified xsi:type="dcterms:W3CDTF">2021-04-13T03:19:05Z</dcterms:modified>
  <cp:category/>
  <cp:version/>
  <cp:contentType/>
  <cp:contentStatus/>
</cp:coreProperties>
</file>